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CCD-FS01\Public\001 Quality\FORMS\00 UPCOMING FORMS ANNOUNCEMENT\ADD TO FORMS MASTER LOG AND FILE 05.10.19\cp-0140-notice-of-correction_20190510\"/>
    </mc:Choice>
  </mc:AlternateContent>
  <bookViews>
    <workbookView xWindow="0" yWindow="0" windowWidth="21570" windowHeight="11310"/>
  </bookViews>
  <sheets>
    <sheet name="CP-0140" sheetId="8" r:id="rId1"/>
    <sheet name="Sheet2" sheetId="15" state="hidden" r:id="rId2"/>
  </sheets>
  <externalReferences>
    <externalReference r:id="rId3"/>
  </externalReferences>
  <definedNames>
    <definedName name="College">[1]Sheet1!$A$9:$A$18</definedName>
    <definedName name="InvoiceBillingPeriod">[1]Sheet1!$A$2:$A$6</definedName>
    <definedName name="_xlnm.Print_Area" localSheetId="0">'CP-0140'!$A$1:$N$55</definedName>
  </definedNames>
  <calcPr calcId="162913"/>
</workbook>
</file>

<file path=xl/calcChain.xml><?xml version="1.0" encoding="utf-8"?>
<calcChain xmlns="http://schemas.openxmlformats.org/spreadsheetml/2006/main">
  <c r="I36" i="8" l="1"/>
  <c r="I35" i="8"/>
  <c r="I34" i="8"/>
  <c r="I33" i="8"/>
  <c r="I32" i="8"/>
  <c r="I31" i="8"/>
  <c r="I30" i="8"/>
  <c r="I29" i="8"/>
  <c r="I28" i="8"/>
  <c r="I27" i="8"/>
  <c r="B36" i="8"/>
  <c r="B35" i="8"/>
  <c r="B34" i="8"/>
  <c r="B33" i="8"/>
  <c r="B32" i="8"/>
  <c r="B31" i="8"/>
  <c r="B30" i="8"/>
  <c r="B29" i="8"/>
  <c r="B28" i="8"/>
  <c r="B27" i="8" l="1"/>
  <c r="G52" i="8" l="1"/>
  <c r="G51" i="8"/>
  <c r="G50" i="8"/>
  <c r="G49" i="8"/>
  <c r="G48" i="8"/>
  <c r="G47" i="8"/>
  <c r="G46" i="8"/>
  <c r="G45" i="8"/>
  <c r="G44" i="8"/>
  <c r="G43" i="8"/>
  <c r="G42" i="8"/>
  <c r="G41" i="8"/>
  <c r="P41" i="8" l="1"/>
  <c r="P43" i="8"/>
  <c r="P42" i="8"/>
  <c r="P44" i="8"/>
  <c r="P45" i="8"/>
  <c r="P46" i="8"/>
  <c r="P47" i="8"/>
  <c r="P48" i="8"/>
  <c r="P49" i="8"/>
  <c r="P50" i="8"/>
  <c r="P51" i="8"/>
  <c r="P52" i="8"/>
  <c r="F53" i="8" l="1"/>
  <c r="N20" i="8" s="1"/>
  <c r="N22" i="8" s="1"/>
  <c r="N6" i="8" l="1"/>
</calcChain>
</file>

<file path=xl/sharedStrings.xml><?xml version="1.0" encoding="utf-8"?>
<sst xmlns="http://schemas.openxmlformats.org/spreadsheetml/2006/main" count="90" uniqueCount="68">
  <si>
    <t>Los Angeles Community College District (LACCD)</t>
  </si>
  <si>
    <t>Contract has not been Board approved</t>
  </si>
  <si>
    <t>Amount of invoice exceeds contract value</t>
  </si>
  <si>
    <t>Contract / Amendment has not been fully executed</t>
  </si>
  <si>
    <t>No Unconditional / Conditional Waiver</t>
  </si>
  <si>
    <t>Invoice amount is incorrect</t>
  </si>
  <si>
    <t>Unauthorized personnel / PAR</t>
  </si>
  <si>
    <t>Item(s) listed on invoice are not specified in contract</t>
  </si>
  <si>
    <t>No Task Order / Subtask Order attached</t>
  </si>
  <si>
    <t>AGENCY:</t>
  </si>
  <si>
    <t>INVOICED AMOUNT:</t>
  </si>
  <si>
    <t>DISALLOWED AMOUNT:</t>
  </si>
  <si>
    <t>CORRECTED AMOUNT:</t>
  </si>
  <si>
    <t>Vendor Name:</t>
  </si>
  <si>
    <t>Attention To:</t>
  </si>
  <si>
    <t>City/State/Zip:</t>
  </si>
  <si>
    <t>Address:</t>
  </si>
  <si>
    <t>Original Amount</t>
  </si>
  <si>
    <t>Corrected Amount</t>
  </si>
  <si>
    <t>∆=</t>
  </si>
  <si>
    <t>Additional Information</t>
  </si>
  <si>
    <t>Invoice Date:</t>
  </si>
  <si>
    <t>Reason Code</t>
  </si>
  <si>
    <t>Stop Notice(s) / Legal Penalties</t>
  </si>
  <si>
    <t>Missing other support documents</t>
  </si>
  <si>
    <t>CPM line number is incorrect</t>
  </si>
  <si>
    <t>CPM line allocation error</t>
  </si>
  <si>
    <t>Invoice No.:</t>
  </si>
  <si>
    <t>REASON(S) FOR ADJUSTMENTS TO INVOICE:</t>
  </si>
  <si>
    <t>REASON(S) FOR THE CORRECTION/ VALUE OR DISALLOWANCE:  (Please enter a reason code for each correction)</t>
  </si>
  <si>
    <t>CREATED BY:</t>
  </si>
  <si>
    <t xml:space="preserve"> </t>
  </si>
  <si>
    <t>Van de Kamp</t>
  </si>
  <si>
    <t>Select type of correction:</t>
  </si>
  <si>
    <t>Sales Tax Discrepancy</t>
  </si>
  <si>
    <t>Freight charge not found in the Contract</t>
  </si>
  <si>
    <t>PO has been paid in full</t>
  </si>
  <si>
    <t>Incorrect billed hours</t>
  </si>
  <si>
    <t>Rounding Error</t>
  </si>
  <si>
    <t>Duplicate Invoice</t>
  </si>
  <si>
    <t>Districtwide</t>
  </si>
  <si>
    <t>Today's Date:</t>
  </si>
  <si>
    <t>Project not completed per PM</t>
  </si>
  <si>
    <t xml:space="preserve">    </t>
  </si>
  <si>
    <t>COLLEGE:</t>
  </si>
  <si>
    <t>PROJECT NAME:</t>
  </si>
  <si>
    <t>REJECTION</t>
  </si>
  <si>
    <t xml:space="preserve">  REASON CODES</t>
  </si>
  <si>
    <t>PROJECT ID:</t>
  </si>
  <si>
    <t>CONTRACT NO.:</t>
  </si>
  <si>
    <t>TASK ORDER NO.:</t>
  </si>
  <si>
    <t>Disallowed Amount</t>
  </si>
  <si>
    <t>Los Angeles City College</t>
  </si>
  <si>
    <t>East Los Angeles College</t>
  </si>
  <si>
    <t>Los Angeles Harbor College</t>
  </si>
  <si>
    <t>Los Angeles Pierce College</t>
  </si>
  <si>
    <t>Northeast Campus</t>
  </si>
  <si>
    <t>Southgate Campus</t>
  </si>
  <si>
    <t>Los Angeles Southwest College</t>
  </si>
  <si>
    <t>Los Angeles Trade-Trade College</t>
  </si>
  <si>
    <t>Los Angeles Valley College</t>
  </si>
  <si>
    <t>West Los Angeles College</t>
  </si>
  <si>
    <t>Los Angeles Mission College</t>
  </si>
  <si>
    <t xml:space="preserve">Total Disallowance = </t>
  </si>
  <si>
    <t>Other (See Additional Information.)</t>
  </si>
  <si>
    <t>DISALLOWANCE</t>
  </si>
  <si>
    <t>Uii Line Item</t>
  </si>
  <si>
    <t>NOTICE OF CORRECTION OR REJECTION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</si>
</sst>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9" tint="-0.249977111117893"/>
      <name val="Arial"/>
      <family val="2"/>
    </font>
    <font>
      <sz val="14"/>
      <color theme="9" tint="-0.249977111117893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18">
    <xf numFmtId="0" fontId="0" fillId="0" borderId="0" xfId="0"/>
    <xf numFmtId="0" fontId="17" fillId="0" borderId="0" xfId="0" applyFont="1" applyBorder="1" applyAlignment="1" applyProtection="1">
      <protection locked="0"/>
    </xf>
    <xf numFmtId="0" fontId="17" fillId="0" borderId="8" xfId="0" applyFont="1" applyBorder="1" applyAlignment="1" applyProtection="1"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right"/>
    </xf>
    <xf numFmtId="0" fontId="17" fillId="0" borderId="23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/>
    </xf>
    <xf numFmtId="0" fontId="8" fillId="0" borderId="26" xfId="0" applyFont="1" applyFill="1" applyBorder="1" applyProtection="1"/>
    <xf numFmtId="0" fontId="22" fillId="0" borderId="1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26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/>
    </xf>
    <xf numFmtId="0" fontId="8" fillId="0" borderId="6" xfId="0" applyFont="1" applyFill="1" applyBorder="1" applyProtection="1"/>
    <xf numFmtId="0" fontId="16" fillId="0" borderId="6" xfId="0" applyFont="1" applyFill="1" applyBorder="1" applyProtection="1"/>
    <xf numFmtId="0" fontId="8" fillId="0" borderId="6" xfId="0" applyFont="1" applyFill="1" applyBorder="1" applyAlignment="1" applyProtection="1">
      <alignment horizontal="left"/>
    </xf>
    <xf numFmtId="0" fontId="8" fillId="0" borderId="7" xfId="0" applyFont="1" applyFill="1" applyBorder="1" applyProtection="1"/>
    <xf numFmtId="0" fontId="16" fillId="0" borderId="0" xfId="0" applyFont="1" applyFill="1" applyBorder="1" applyProtection="1"/>
    <xf numFmtId="14" fontId="16" fillId="2" borderId="0" xfId="0" applyNumberFormat="1" applyFont="1" applyFill="1" applyBorder="1" applyAlignment="1" applyProtection="1"/>
    <xf numFmtId="14" fontId="8" fillId="2" borderId="0" xfId="0" applyNumberFormat="1" applyFont="1" applyFill="1" applyBorder="1" applyAlignment="1" applyProtection="1"/>
    <xf numFmtId="0" fontId="8" fillId="2" borderId="0" xfId="0" applyFont="1" applyFill="1" applyBorder="1" applyProtection="1"/>
    <xf numFmtId="0" fontId="1" fillId="2" borderId="2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20" fillId="0" borderId="2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right" wrapText="1"/>
    </xf>
    <xf numFmtId="0" fontId="2" fillId="0" borderId="26" xfId="0" applyFont="1" applyFill="1" applyBorder="1" applyAlignment="1" applyProtection="1"/>
    <xf numFmtId="164" fontId="26" fillId="3" borderId="15" xfId="1" applyFont="1" applyFill="1" applyBorder="1" applyAlignment="1" applyProtection="1">
      <alignment horizontal="left" vertical="center" wrapText="1"/>
      <protection locked="0"/>
    </xf>
    <xf numFmtId="44" fontId="27" fillId="0" borderId="15" xfId="0" applyNumberFormat="1" applyFont="1" applyFill="1" applyBorder="1" applyAlignment="1" applyProtection="1">
      <alignment vertical="center" wrapText="1"/>
    </xf>
    <xf numFmtId="44" fontId="26" fillId="0" borderId="15" xfId="0" applyNumberFormat="1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14" fontId="16" fillId="0" borderId="0" xfId="0" applyNumberFormat="1" applyFont="1" applyFill="1" applyBorder="1" applyAlignment="1" applyProtection="1"/>
    <xf numFmtId="0" fontId="16" fillId="0" borderId="0" xfId="0" applyFont="1" applyFill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Protection="1"/>
    <xf numFmtId="0" fontId="8" fillId="0" borderId="0" xfId="0" applyFont="1" applyFill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/>
    <xf numFmtId="14" fontId="8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indent="1"/>
    </xf>
    <xf numFmtId="0" fontId="8" fillId="2" borderId="5" xfId="0" applyFont="1" applyFill="1" applyBorder="1" applyProtection="1"/>
    <xf numFmtId="0" fontId="8" fillId="2" borderId="4" xfId="0" applyFont="1" applyFill="1" applyBorder="1" applyAlignment="1" applyProtection="1"/>
    <xf numFmtId="14" fontId="8" fillId="2" borderId="4" xfId="0" applyNumberFormat="1" applyFont="1" applyFill="1" applyBorder="1" applyAlignment="1" applyProtection="1"/>
    <xf numFmtId="14" fontId="16" fillId="2" borderId="4" xfId="0" applyNumberFormat="1" applyFont="1" applyFill="1" applyBorder="1" applyAlignment="1" applyProtection="1"/>
    <xf numFmtId="0" fontId="8" fillId="2" borderId="4" xfId="0" applyFont="1" applyFill="1" applyBorder="1" applyProtection="1"/>
    <xf numFmtId="0" fontId="8" fillId="2" borderId="4" xfId="0" applyFont="1" applyFill="1" applyBorder="1" applyAlignment="1" applyProtection="1">
      <alignment horizontal="left"/>
    </xf>
    <xf numFmtId="0" fontId="1" fillId="2" borderId="32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12" fillId="0" borderId="26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/>
    <xf numFmtId="0" fontId="2" fillId="0" borderId="0" xfId="0" applyFont="1" applyFill="1" applyBorder="1" applyProtection="1"/>
    <xf numFmtId="49" fontId="1" fillId="0" borderId="26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 indent="1"/>
    </xf>
    <xf numFmtId="49" fontId="12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/>
    <xf numFmtId="49" fontId="2" fillId="0" borderId="8" xfId="0" applyNumberFormat="1" applyFont="1" applyFill="1" applyBorder="1" applyAlignment="1" applyProtection="1">
      <alignment vertical="center" wrapText="1"/>
    </xf>
    <xf numFmtId="44" fontId="2" fillId="0" borderId="0" xfId="1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Protection="1"/>
    <xf numFmtId="165" fontId="14" fillId="0" borderId="0" xfId="0" applyNumberFormat="1" applyFont="1" applyFill="1" applyBorder="1" applyAlignment="1" applyProtection="1"/>
    <xf numFmtId="0" fontId="20" fillId="0" borderId="26" xfId="0" applyFont="1" applyFill="1" applyBorder="1" applyProtection="1"/>
    <xf numFmtId="0" fontId="8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 indent="1"/>
    </xf>
    <xf numFmtId="0" fontId="16" fillId="0" borderId="0" xfId="0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left" vertical="center" indent="1"/>
    </xf>
    <xf numFmtId="44" fontId="2" fillId="0" borderId="26" xfId="1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17" fillId="0" borderId="0" xfId="0" applyFont="1" applyFill="1" applyBorder="1" applyProtection="1"/>
    <xf numFmtId="0" fontId="4" fillId="0" borderId="0" xfId="0" applyFont="1" applyFill="1" applyProtection="1"/>
    <xf numFmtId="165" fontId="18" fillId="0" borderId="0" xfId="0" applyNumberFormat="1" applyFont="1" applyFill="1" applyBorder="1" applyAlignment="1" applyProtection="1"/>
    <xf numFmtId="0" fontId="17" fillId="0" borderId="0" xfId="0" applyFont="1" applyFill="1" applyProtection="1"/>
    <xf numFmtId="49" fontId="4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14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/>
    <xf numFmtId="49" fontId="5" fillId="0" borderId="0" xfId="0" applyNumberFormat="1" applyFont="1" applyFill="1" applyBorder="1" applyAlignment="1" applyProtection="1"/>
    <xf numFmtId="14" fontId="17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 applyProtection="1"/>
    <xf numFmtId="0" fontId="2" fillId="0" borderId="0" xfId="0" applyFont="1" applyFill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12" fillId="0" borderId="0" xfId="0" applyFont="1" applyFill="1" applyProtection="1"/>
    <xf numFmtId="0" fontId="12" fillId="0" borderId="0" xfId="0" applyFont="1" applyFill="1" applyAlignment="1" applyProtection="1"/>
    <xf numFmtId="0" fontId="8" fillId="0" borderId="0" xfId="0" applyFont="1" applyFill="1" applyAlignment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/>
    </xf>
    <xf numFmtId="0" fontId="2" fillId="0" borderId="26" xfId="0" applyFont="1" applyFill="1" applyBorder="1" applyProtection="1"/>
    <xf numFmtId="0" fontId="8" fillId="0" borderId="11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vertical="center" indent="1"/>
    </xf>
    <xf numFmtId="0" fontId="8" fillId="0" borderId="8" xfId="0" applyFont="1" applyFill="1" applyBorder="1" applyProtection="1"/>
    <xf numFmtId="0" fontId="16" fillId="0" borderId="8" xfId="0" applyFont="1" applyFill="1" applyBorder="1" applyProtection="1"/>
    <xf numFmtId="0" fontId="2" fillId="0" borderId="8" xfId="0" applyFont="1" applyFill="1" applyBorder="1" applyProtection="1"/>
    <xf numFmtId="0" fontId="2" fillId="0" borderId="8" xfId="0" applyFont="1" applyFill="1" applyBorder="1" applyAlignment="1" applyProtection="1">
      <alignment horizontal="left"/>
    </xf>
    <xf numFmtId="0" fontId="2" fillId="0" borderId="39" xfId="0" applyFont="1" applyFill="1" applyBorder="1" applyProtection="1"/>
    <xf numFmtId="0" fontId="8" fillId="0" borderId="0" xfId="0" applyFont="1" applyFill="1" applyAlignment="1" applyProtection="1">
      <alignment horizontal="left"/>
    </xf>
    <xf numFmtId="0" fontId="3" fillId="0" borderId="0" xfId="0" applyFont="1" applyFill="1" applyBorder="1" applyProtection="1"/>
    <xf numFmtId="0" fontId="12" fillId="0" borderId="12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/>
    <xf numFmtId="0" fontId="12" fillId="0" borderId="26" xfId="0" applyFont="1" applyFill="1" applyBorder="1" applyAlignment="1" applyProtection="1">
      <alignment horizontal="right" vertical="center"/>
    </xf>
    <xf numFmtId="0" fontId="12" fillId="0" borderId="24" xfId="0" applyFont="1" applyFill="1" applyBorder="1" applyAlignment="1" applyProtection="1">
      <alignment horizontal="right" vertical="center"/>
    </xf>
    <xf numFmtId="0" fontId="12" fillId="0" borderId="34" xfId="0" applyFont="1" applyFill="1" applyBorder="1" applyAlignment="1" applyProtection="1">
      <alignment horizontal="right" vertical="center"/>
    </xf>
    <xf numFmtId="49" fontId="26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26" fillId="2" borderId="15" xfId="0" applyNumberFormat="1" applyFont="1" applyFill="1" applyBorder="1" applyAlignment="1" applyProtection="1">
      <alignment horizontal="center" vertical="center" wrapText="1"/>
    </xf>
    <xf numFmtId="44" fontId="27" fillId="0" borderId="18" xfId="0" applyNumberFormat="1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44" fontId="26" fillId="2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12" xfId="0" applyFont="1" applyFill="1" applyBorder="1" applyAlignment="1" applyProtection="1">
      <alignment horizontal="right" vertical="center"/>
    </xf>
    <xf numFmtId="44" fontId="27" fillId="2" borderId="12" xfId="0" applyNumberFormat="1" applyFont="1" applyFill="1" applyBorder="1" applyAlignment="1" applyProtection="1">
      <alignment horizontal="center" vertical="center"/>
      <protection locked="0"/>
    </xf>
    <xf numFmtId="44" fontId="25" fillId="2" borderId="12" xfId="1" applyNumberFormat="1" applyFont="1" applyFill="1" applyBorder="1" applyAlignment="1" applyProtection="1">
      <alignment horizontal="right" vertical="center"/>
      <protection locked="0"/>
    </xf>
    <xf numFmtId="0" fontId="28" fillId="0" borderId="12" xfId="0" applyFont="1" applyFill="1" applyBorder="1" applyAlignment="1" applyProtection="1">
      <alignment horizontal="center" vertical="center" wrapText="1"/>
    </xf>
    <xf numFmtId="1" fontId="25" fillId="2" borderId="12" xfId="0" applyNumberFormat="1" applyFont="1" applyFill="1" applyBorder="1" applyAlignment="1" applyProtection="1">
      <alignment horizontal="center" vertical="center"/>
      <protection locked="0"/>
    </xf>
    <xf numFmtId="164" fontId="25" fillId="0" borderId="13" xfId="1" applyFont="1" applyFill="1" applyBorder="1" applyAlignment="1" applyProtection="1">
      <alignment horizontal="center" vertical="center"/>
    </xf>
    <xf numFmtId="164" fontId="25" fillId="0" borderId="14" xfId="1" applyFont="1" applyFill="1" applyBorder="1" applyAlignment="1" applyProtection="1">
      <alignment horizontal="center" vertical="center"/>
    </xf>
    <xf numFmtId="49" fontId="25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center"/>
    </xf>
    <xf numFmtId="0" fontId="25" fillId="2" borderId="13" xfId="0" applyFont="1" applyFill="1" applyBorder="1" applyAlignment="1" applyProtection="1">
      <alignment horizontal="left" vertical="center" wrapText="1"/>
      <protection locked="0"/>
    </xf>
    <xf numFmtId="0" fontId="25" fillId="2" borderId="18" xfId="0" applyFont="1" applyFill="1" applyBorder="1" applyAlignment="1" applyProtection="1">
      <alignment horizontal="left" vertical="center" wrapText="1"/>
      <protection locked="0"/>
    </xf>
    <xf numFmtId="0" fontId="25" fillId="2" borderId="3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26" xfId="0" applyFont="1" applyFill="1" applyBorder="1" applyAlignment="1" applyProtection="1">
      <alignment horizontal="left"/>
    </xf>
    <xf numFmtId="49" fontId="26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 applyProtection="1">
      <alignment horizontal="right" vertical="center"/>
    </xf>
    <xf numFmtId="0" fontId="12" fillId="0" borderId="35" xfId="0" applyFont="1" applyFill="1" applyBorder="1" applyAlignment="1" applyProtection="1">
      <alignment horizontal="right" vertical="center"/>
    </xf>
    <xf numFmtId="0" fontId="12" fillId="0" borderId="10" xfId="0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right" vertical="center"/>
    </xf>
    <xf numFmtId="0" fontId="12" fillId="2" borderId="34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23" fillId="2" borderId="33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/>
    </xf>
    <xf numFmtId="0" fontId="23" fillId="2" borderId="3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49" fontId="1" fillId="0" borderId="33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3" xfId="0" applyNumberFormat="1" applyFont="1" applyFill="1" applyBorder="1" applyAlignment="1" applyProtection="1">
      <alignment horizontal="right" vertical="center" wrapText="1"/>
    </xf>
    <xf numFmtId="49" fontId="26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 applyProtection="1">
      <alignment horizontal="left" vertical="center"/>
    </xf>
    <xf numFmtId="0" fontId="22" fillId="0" borderId="19" xfId="0" applyFont="1" applyFill="1" applyBorder="1" applyAlignment="1" applyProtection="1">
      <alignment horizontal="left" vertical="center"/>
    </xf>
    <xf numFmtId="0" fontId="22" fillId="0" borderId="2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/>
    </xf>
    <xf numFmtId="0" fontId="21" fillId="0" borderId="25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/>
    </xf>
    <xf numFmtId="0" fontId="5" fillId="0" borderId="24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22" fillId="0" borderId="29" xfId="0" applyFont="1" applyFill="1" applyBorder="1" applyAlignment="1" applyProtection="1">
      <alignment horizontal="left" vertical="center"/>
    </xf>
    <xf numFmtId="0" fontId="22" fillId="0" borderId="28" xfId="0" applyFont="1" applyFill="1" applyBorder="1" applyAlignment="1" applyProtection="1">
      <alignment horizontal="left" vertical="center"/>
    </xf>
    <xf numFmtId="0" fontId="22" fillId="0" borderId="30" xfId="0" applyFont="1" applyFill="1" applyBorder="1" applyAlignment="1" applyProtection="1">
      <alignment horizontal="left" vertical="center"/>
    </xf>
    <xf numFmtId="0" fontId="28" fillId="0" borderId="22" xfId="0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</xf>
    <xf numFmtId="1" fontId="25" fillId="2" borderId="22" xfId="0" applyNumberFormat="1" applyFont="1" applyFill="1" applyBorder="1" applyAlignment="1" applyProtection="1">
      <alignment horizontal="center" vertical="center"/>
      <protection locked="0"/>
    </xf>
    <xf numFmtId="1" fontId="25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right" vertical="center"/>
    </xf>
    <xf numFmtId="0" fontId="12" fillId="0" borderId="8" xfId="0" applyFont="1" applyFill="1" applyBorder="1" applyAlignment="1" applyProtection="1">
      <alignment horizontal="right" vertical="center"/>
    </xf>
    <xf numFmtId="0" fontId="12" fillId="0" borderId="36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left"/>
    </xf>
    <xf numFmtId="0" fontId="12" fillId="0" borderId="27" xfId="0" applyFont="1" applyFill="1" applyBorder="1" applyAlignment="1" applyProtection="1">
      <alignment horizontal="left"/>
    </xf>
    <xf numFmtId="0" fontId="5" fillId="0" borderId="32" xfId="0" applyFont="1" applyFill="1" applyBorder="1" applyAlignment="1" applyProtection="1">
      <alignment horizontal="left"/>
    </xf>
    <xf numFmtId="0" fontId="25" fillId="2" borderId="33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27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10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508372</xdr:colOff>
      <xdr:row>0</xdr:row>
      <xdr:rowOff>24493</xdr:rowOff>
    </xdr:from>
    <xdr:to>
      <xdr:col>11</xdr:col>
      <xdr:colOff>818534</xdr:colOff>
      <xdr:row>2</xdr:row>
      <xdr:rowOff>176893</xdr:rowOff>
    </xdr:to>
    <xdr:pic>
      <xdr:nvPicPr>
        <xdr:cNvPr id="6333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66" t="20505" r="1958" b="17319"/>
        <a:stretch>
          <a:fillRect/>
        </a:stretch>
      </xdr:blipFill>
      <xdr:spPr bwMode="auto">
        <a:xfrm>
          <a:off x="3433107" y="24493"/>
          <a:ext cx="4635632" cy="71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130175</xdr:rowOff>
    </xdr:from>
    <xdr:to>
      <xdr:col>3</xdr:col>
      <xdr:colOff>61765</xdr:colOff>
      <xdr:row>4</xdr:row>
      <xdr:rowOff>416745</xdr:rowOff>
    </xdr:to>
    <xdr:pic>
      <xdr:nvPicPr>
        <xdr:cNvPr id="6334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92" r="86768" b="7396"/>
        <a:stretch>
          <a:fillRect/>
        </a:stretch>
      </xdr:blipFill>
      <xdr:spPr bwMode="auto">
        <a:xfrm>
          <a:off x="152400" y="130175"/>
          <a:ext cx="1101725" cy="123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</xdr:row>
          <xdr:rowOff>76200</xdr:rowOff>
        </xdr:from>
        <xdr:to>
          <xdr:col>5</xdr:col>
          <xdr:colOff>0</xdr:colOff>
          <xdr:row>7</xdr:row>
          <xdr:rowOff>38100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</xdr:row>
          <xdr:rowOff>76200</xdr:rowOff>
        </xdr:from>
        <xdr:to>
          <xdr:col>9</xdr:col>
          <xdr:colOff>76200</xdr:colOff>
          <xdr:row>7</xdr:row>
          <xdr:rowOff>0</xdr:rowOff>
        </xdr:to>
        <xdr:sp macro="" textlink="">
          <xdr:nvSpPr>
            <xdr:cNvPr id="6344" name="Check Box 200" hidden="1">
              <a:extLst>
                <a:ext uri="{63B3BB69-23CF-44E3-9099-C40C66FF867C}">
                  <a14:compatExt spid="_x0000_s6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0</xdr:rowOff>
        </xdr:from>
        <xdr:to>
          <xdr:col>7</xdr:col>
          <xdr:colOff>333375</xdr:colOff>
          <xdr:row>31</xdr:row>
          <xdr:rowOff>38100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180975</xdr:rowOff>
        </xdr:from>
        <xdr:to>
          <xdr:col>7</xdr:col>
          <xdr:colOff>333375</xdr:colOff>
          <xdr:row>32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180975</xdr:rowOff>
        </xdr:from>
        <xdr:to>
          <xdr:col>7</xdr:col>
          <xdr:colOff>333375</xdr:colOff>
          <xdr:row>33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180975</xdr:rowOff>
        </xdr:from>
        <xdr:to>
          <xdr:col>7</xdr:col>
          <xdr:colOff>333375</xdr:colOff>
          <xdr:row>34</xdr:row>
          <xdr:rowOff>28575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180975</xdr:rowOff>
        </xdr:from>
        <xdr:to>
          <xdr:col>7</xdr:col>
          <xdr:colOff>333375</xdr:colOff>
          <xdr:row>35</xdr:row>
          <xdr:rowOff>28575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7</xdr:col>
          <xdr:colOff>333375</xdr:colOff>
          <xdr:row>36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180975</xdr:rowOff>
        </xdr:from>
        <xdr:to>
          <xdr:col>7</xdr:col>
          <xdr:colOff>333375</xdr:colOff>
          <xdr:row>37</xdr:row>
          <xdr:rowOff>28575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180975</xdr:rowOff>
        </xdr:from>
        <xdr:to>
          <xdr:col>7</xdr:col>
          <xdr:colOff>333375</xdr:colOff>
          <xdr:row>38</xdr:row>
          <xdr:rowOff>28575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180975</xdr:rowOff>
        </xdr:from>
        <xdr:to>
          <xdr:col>7</xdr:col>
          <xdr:colOff>333375</xdr:colOff>
          <xdr:row>39</xdr:row>
          <xdr:rowOff>28575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180975</xdr:rowOff>
        </xdr:from>
        <xdr:to>
          <xdr:col>7</xdr:col>
          <xdr:colOff>333375</xdr:colOff>
          <xdr:row>40</xdr:row>
          <xdr:rowOff>28575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s%20from%20Build%20website%207-13-17/cp-0160-invoice-payment-approval-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"/>
      <sheetName val="Escrow "/>
      <sheetName val="Sheet1"/>
      <sheetName val="Sheet2"/>
      <sheetName val="Sheet3"/>
    </sheetNames>
    <sheetDataSet>
      <sheetData sheetId="0"/>
      <sheetData sheetId="1"/>
      <sheetData sheetId="2">
        <row r="2">
          <cell r="A2" t="str">
            <v>Monthly</v>
          </cell>
        </row>
        <row r="3">
          <cell r="A3" t="str">
            <v>Semi-Monthly</v>
          </cell>
        </row>
        <row r="4">
          <cell r="A4" t="str">
            <v>Quarterly</v>
          </cell>
        </row>
        <row r="5">
          <cell r="A5" t="str">
            <v>Bi-Annually</v>
          </cell>
        </row>
        <row r="6">
          <cell r="A6" t="str">
            <v>Annually</v>
          </cell>
        </row>
        <row r="9">
          <cell r="A9" t="str">
            <v>Districtwide</v>
          </cell>
        </row>
        <row r="10">
          <cell r="A10" t="str">
            <v>LAPC</v>
          </cell>
        </row>
        <row r="11">
          <cell r="A11" t="str">
            <v>LAMC</v>
          </cell>
        </row>
        <row r="12">
          <cell r="A12" t="str">
            <v>LAVC</v>
          </cell>
        </row>
        <row r="13">
          <cell r="A13" t="str">
            <v>LACC</v>
          </cell>
        </row>
        <row r="14">
          <cell r="A14" t="str">
            <v>WLAC</v>
          </cell>
        </row>
        <row r="15">
          <cell r="A15" t="str">
            <v>LASC</v>
          </cell>
        </row>
        <row r="16">
          <cell r="A16" t="str">
            <v>LAHC</v>
          </cell>
        </row>
        <row r="17">
          <cell r="A17" t="str">
            <v>LATT</v>
          </cell>
        </row>
        <row r="18">
          <cell r="A18" t="str">
            <v>ELAC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</sheetPr>
  <dimension ref="A1:AK57"/>
  <sheetViews>
    <sheetView showGridLines="0" tabSelected="1" view="pageLayout" zoomScale="85" zoomScaleNormal="100" zoomScaleSheetLayoutView="100" zoomScalePageLayoutView="85" workbookViewId="0">
      <selection activeCell="F10" sqref="F10:L10"/>
    </sheetView>
  </sheetViews>
  <sheetFormatPr defaultRowHeight="18" x14ac:dyDescent="0.25"/>
  <cols>
    <col min="1" max="1" width="5.140625" style="129" customWidth="1"/>
    <col min="2" max="2" width="4.140625" style="50" customWidth="1"/>
    <col min="3" max="3" width="8.140625" style="50" customWidth="1"/>
    <col min="4" max="4" width="28.42578125" style="50" customWidth="1"/>
    <col min="5" max="5" width="3.7109375" style="47" customWidth="1"/>
    <col min="6" max="6" width="19" style="50" customWidth="1"/>
    <col min="7" max="7" width="19.140625" style="50" customWidth="1"/>
    <col min="8" max="8" width="4.28515625" style="129" customWidth="1"/>
    <col min="9" max="9" width="3.7109375" style="50" customWidth="1"/>
    <col min="10" max="10" width="12.5703125" style="50" customWidth="1"/>
    <col min="11" max="11" width="6" style="50" customWidth="1"/>
    <col min="12" max="12" width="20.7109375" style="50" customWidth="1"/>
    <col min="13" max="13" width="21.7109375" style="50" customWidth="1"/>
    <col min="14" max="14" width="18.7109375" style="50" customWidth="1"/>
    <col min="15" max="15" width="4.140625" style="50" hidden="1" customWidth="1"/>
    <col min="16" max="16" width="77.85546875" style="50" hidden="1" customWidth="1"/>
    <col min="17" max="20" width="10.7109375" style="50" customWidth="1"/>
    <col min="21" max="21" width="11.42578125" style="50" bestFit="1" customWidth="1"/>
    <col min="22" max="22" width="11.140625" style="50" bestFit="1" customWidth="1"/>
    <col min="23" max="16384" width="9.140625" style="50"/>
  </cols>
  <sheetData>
    <row r="1" spans="1:30" ht="20.100000000000001" customHeight="1" x14ac:dyDescent="0.25">
      <c r="A1" s="21"/>
      <c r="B1" s="22"/>
      <c r="C1" s="22"/>
      <c r="D1" s="22"/>
      <c r="E1" s="23"/>
      <c r="F1" s="22"/>
      <c r="G1" s="22"/>
      <c r="H1" s="24"/>
      <c r="I1" s="22"/>
      <c r="J1" s="22"/>
      <c r="K1" s="22"/>
      <c r="L1" s="22"/>
      <c r="M1" s="22"/>
      <c r="N1" s="25"/>
      <c r="O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30" ht="24.75" customHeight="1" x14ac:dyDescent="0.25">
      <c r="A2" s="12"/>
      <c r="B2" s="9"/>
      <c r="C2" s="9"/>
      <c r="D2" s="9"/>
      <c r="E2" s="26"/>
      <c r="F2" s="9"/>
      <c r="G2" s="9"/>
      <c r="H2" s="16"/>
      <c r="I2" s="9"/>
      <c r="J2" s="9"/>
      <c r="K2" s="9"/>
      <c r="L2" s="9"/>
      <c r="M2" s="9"/>
      <c r="N2" s="17"/>
      <c r="O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30" ht="21.75" customHeight="1" x14ac:dyDescent="0.25">
      <c r="A3" s="12"/>
      <c r="B3" s="9"/>
      <c r="C3" s="9"/>
      <c r="D3" s="9"/>
      <c r="E3" s="26"/>
      <c r="F3" s="9"/>
      <c r="G3" s="9"/>
      <c r="H3" s="16"/>
      <c r="I3" s="9"/>
      <c r="J3" s="9"/>
      <c r="K3" s="9"/>
      <c r="L3" s="9"/>
      <c r="M3" s="9"/>
      <c r="N3" s="17"/>
      <c r="O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30" ht="8.25" customHeight="1" x14ac:dyDescent="0.25">
      <c r="A4" s="12"/>
      <c r="B4" s="9"/>
      <c r="C4" s="9"/>
      <c r="D4" s="9"/>
      <c r="E4" s="26"/>
      <c r="F4" s="9"/>
      <c r="G4" s="9"/>
      <c r="H4" s="16"/>
      <c r="I4" s="9"/>
      <c r="J4" s="9"/>
      <c r="K4" s="9"/>
      <c r="L4" s="9"/>
      <c r="M4" s="9"/>
      <c r="N4" s="17"/>
      <c r="O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51" customFormat="1" ht="52.5" customHeight="1" x14ac:dyDescent="0.25">
      <c r="A5" s="180" t="s">
        <v>67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  <c r="O5" s="35"/>
      <c r="Q5" s="35"/>
      <c r="R5" s="35"/>
      <c r="S5" s="35"/>
      <c r="T5" s="35"/>
      <c r="U5" s="52"/>
      <c r="W5" s="53"/>
      <c r="X5" s="54"/>
      <c r="Y5" s="54"/>
      <c r="Z5" s="55"/>
      <c r="AA5" s="55"/>
      <c r="AB5" s="54"/>
      <c r="AC5" s="56"/>
    </row>
    <row r="6" spans="1:30" ht="24" customHeight="1" x14ac:dyDescent="0.3">
      <c r="A6" s="12"/>
      <c r="B6" s="176" t="s">
        <v>33</v>
      </c>
      <c r="C6" s="177"/>
      <c r="D6" s="177"/>
      <c r="E6" s="177"/>
      <c r="F6" s="177"/>
      <c r="G6" s="177"/>
      <c r="H6" s="177"/>
      <c r="I6" s="177"/>
      <c r="J6" s="178"/>
      <c r="K6" s="11"/>
      <c r="L6" s="11"/>
      <c r="M6" s="48" t="s">
        <v>41</v>
      </c>
      <c r="N6" s="139">
        <f ca="1">NOW()</f>
        <v>43628.370003009259</v>
      </c>
      <c r="O6" s="57"/>
      <c r="P6" s="9"/>
      <c r="Q6" s="58"/>
      <c r="R6" s="58"/>
      <c r="S6" s="58"/>
      <c r="T6" s="58"/>
      <c r="U6" s="59"/>
      <c r="W6" s="60"/>
      <c r="X6" s="57"/>
      <c r="Y6" s="57"/>
      <c r="Z6" s="61"/>
      <c r="AA6" s="61"/>
      <c r="AB6" s="57"/>
      <c r="AC6" s="9"/>
    </row>
    <row r="7" spans="1:30" ht="25.5" customHeight="1" x14ac:dyDescent="0.25">
      <c r="A7" s="12"/>
      <c r="B7" s="174" t="s">
        <v>65</v>
      </c>
      <c r="C7" s="175"/>
      <c r="D7" s="175"/>
      <c r="E7" s="27" t="s">
        <v>31</v>
      </c>
      <c r="F7" s="28"/>
      <c r="G7" s="179" t="s">
        <v>46</v>
      </c>
      <c r="H7" s="179"/>
      <c r="I7" s="29"/>
      <c r="J7" s="30"/>
      <c r="K7" s="11"/>
      <c r="L7" s="11"/>
      <c r="M7" s="11"/>
      <c r="N7" s="133"/>
      <c r="O7" s="57"/>
      <c r="P7" s="9"/>
      <c r="Q7" s="58"/>
      <c r="R7" s="58"/>
      <c r="S7" s="58"/>
      <c r="T7" s="58"/>
      <c r="U7" s="59"/>
      <c r="W7" s="60"/>
      <c r="X7" s="57"/>
      <c r="Y7" s="57"/>
      <c r="Z7" s="61"/>
      <c r="AA7" s="61"/>
      <c r="AB7" s="57"/>
      <c r="AC7" s="9"/>
    </row>
    <row r="8" spans="1:30" ht="8.25" customHeight="1" x14ac:dyDescent="0.25">
      <c r="A8" s="12"/>
      <c r="B8" s="62"/>
      <c r="C8" s="63"/>
      <c r="D8" s="64"/>
      <c r="E8" s="65"/>
      <c r="F8" s="64"/>
      <c r="G8" s="66"/>
      <c r="H8" s="67"/>
      <c r="I8" s="66"/>
      <c r="J8" s="68"/>
      <c r="K8" s="11"/>
      <c r="L8" s="11"/>
      <c r="M8" s="11"/>
      <c r="N8" s="40"/>
      <c r="O8" s="57"/>
      <c r="P8" s="9"/>
      <c r="Q8" s="58"/>
      <c r="R8" s="58"/>
      <c r="S8" s="58"/>
      <c r="T8" s="58"/>
      <c r="U8" s="59"/>
      <c r="W8" s="60"/>
      <c r="X8" s="57"/>
      <c r="Y8" s="57"/>
      <c r="Z8" s="61"/>
      <c r="AA8" s="61"/>
      <c r="AB8" s="57"/>
      <c r="AC8" s="9"/>
    </row>
    <row r="9" spans="1:30" s="9" customFormat="1" ht="24.75" customHeight="1" x14ac:dyDescent="0.25">
      <c r="A9" s="69"/>
      <c r="B9" s="10"/>
      <c r="C9" s="10"/>
      <c r="D9" s="70"/>
      <c r="E9" s="71"/>
      <c r="F9" s="72"/>
      <c r="G9" s="72"/>
      <c r="H9" s="73"/>
      <c r="I9" s="72"/>
      <c r="J9" s="72"/>
      <c r="K9" s="72"/>
      <c r="L9" s="72"/>
      <c r="N9" s="17"/>
      <c r="O9" s="57"/>
      <c r="Q9" s="58"/>
      <c r="R9" s="58"/>
      <c r="S9" s="58"/>
      <c r="T9" s="58"/>
      <c r="U9" s="59"/>
      <c r="W9" s="60"/>
      <c r="X9" s="57"/>
      <c r="Y9" s="57"/>
      <c r="Z9" s="61"/>
      <c r="AA9" s="61"/>
      <c r="AB9" s="57"/>
    </row>
    <row r="10" spans="1:30" ht="24.95" customHeight="1" x14ac:dyDescent="0.25">
      <c r="A10" s="69"/>
      <c r="B10" s="155" t="s">
        <v>44</v>
      </c>
      <c r="C10" s="155"/>
      <c r="D10" s="155"/>
      <c r="E10" s="173"/>
      <c r="F10" s="150"/>
      <c r="G10" s="150"/>
      <c r="H10" s="150"/>
      <c r="I10" s="150"/>
      <c r="J10" s="150"/>
      <c r="K10" s="150"/>
      <c r="L10" s="150"/>
      <c r="M10" s="49"/>
      <c r="N10" s="134"/>
      <c r="O10" s="57"/>
      <c r="Q10" s="9"/>
      <c r="R10" s="9"/>
      <c r="S10" s="9"/>
      <c r="T10" s="9"/>
      <c r="U10" s="59"/>
      <c r="W10" s="60"/>
      <c r="X10" s="57"/>
      <c r="Y10" s="57"/>
      <c r="Z10" s="61"/>
      <c r="AA10" s="61"/>
      <c r="AB10" s="57"/>
      <c r="AC10" s="9"/>
    </row>
    <row r="11" spans="1:30" ht="27" customHeight="1" x14ac:dyDescent="0.25">
      <c r="A11" s="69"/>
      <c r="B11" s="155" t="s">
        <v>45</v>
      </c>
      <c r="C11" s="155"/>
      <c r="D11" s="155"/>
      <c r="E11" s="173"/>
      <c r="F11" s="151"/>
      <c r="G11" s="151"/>
      <c r="H11" s="151"/>
      <c r="I11" s="151"/>
      <c r="J11" s="151"/>
      <c r="K11" s="151"/>
      <c r="L11" s="151"/>
      <c r="M11" s="49"/>
      <c r="N11" s="135"/>
      <c r="O11" s="9"/>
      <c r="Q11" s="9" t="s">
        <v>31</v>
      </c>
      <c r="R11" s="9" t="s">
        <v>31</v>
      </c>
      <c r="S11" s="9"/>
      <c r="T11" s="9"/>
      <c r="U11" s="14"/>
      <c r="V11" s="9"/>
      <c r="W11" s="9"/>
      <c r="X11" s="9"/>
      <c r="Y11" s="9"/>
      <c r="Z11" s="9"/>
      <c r="AA11" s="9"/>
      <c r="AB11" s="9"/>
      <c r="AC11" s="9"/>
    </row>
    <row r="12" spans="1:30" ht="27" customHeight="1" x14ac:dyDescent="0.25">
      <c r="A12" s="69"/>
      <c r="B12" s="155" t="s">
        <v>48</v>
      </c>
      <c r="C12" s="155"/>
      <c r="D12" s="155"/>
      <c r="E12" s="173"/>
      <c r="F12" s="151"/>
      <c r="G12" s="151"/>
      <c r="H12" s="151"/>
      <c r="I12" s="151"/>
      <c r="J12" s="151"/>
      <c r="K12" s="151"/>
      <c r="L12" s="151"/>
      <c r="M12" s="136" t="s">
        <v>27</v>
      </c>
      <c r="N12" s="138"/>
      <c r="O12" s="9"/>
      <c r="Q12" s="9" t="s">
        <v>31</v>
      </c>
      <c r="R12" s="9" t="s">
        <v>31</v>
      </c>
      <c r="S12" s="9"/>
      <c r="T12" s="9"/>
      <c r="U12" s="14"/>
      <c r="V12" s="9"/>
      <c r="W12" s="9"/>
      <c r="X12" s="9"/>
      <c r="Y12" s="9"/>
      <c r="Z12" s="9"/>
      <c r="AA12" s="9"/>
      <c r="AB12" s="9"/>
      <c r="AC12" s="9"/>
    </row>
    <row r="13" spans="1:30" ht="27" customHeight="1" x14ac:dyDescent="0.25">
      <c r="A13" s="69"/>
      <c r="B13" s="155" t="s">
        <v>49</v>
      </c>
      <c r="C13" s="155"/>
      <c r="D13" s="155"/>
      <c r="E13" s="173"/>
      <c r="F13" s="186"/>
      <c r="G13" s="187"/>
      <c r="H13" s="183" t="s">
        <v>50</v>
      </c>
      <c r="I13" s="184"/>
      <c r="J13" s="184"/>
      <c r="K13" s="185"/>
      <c r="L13" s="137"/>
      <c r="M13" s="49" t="s">
        <v>21</v>
      </c>
      <c r="N13" s="138"/>
      <c r="O13" s="9"/>
      <c r="Q13" s="9" t="s">
        <v>31</v>
      </c>
      <c r="R13" s="9" t="s">
        <v>31</v>
      </c>
      <c r="S13" s="9"/>
      <c r="T13" s="9"/>
      <c r="U13" s="14"/>
      <c r="V13" s="9"/>
      <c r="W13" s="9"/>
      <c r="X13" s="9"/>
      <c r="Y13" s="9"/>
      <c r="Z13" s="9"/>
      <c r="AA13" s="9"/>
      <c r="AB13" s="9"/>
      <c r="AC13" s="9"/>
    </row>
    <row r="14" spans="1:30" ht="9.75" customHeight="1" x14ac:dyDescent="0.25">
      <c r="A14" s="69"/>
      <c r="B14" s="10"/>
      <c r="C14" s="10"/>
      <c r="D14" s="10"/>
      <c r="E14" s="31"/>
      <c r="F14" s="10"/>
      <c r="G14" s="35"/>
      <c r="H14" s="73"/>
      <c r="I14" s="35"/>
      <c r="J14" s="35"/>
      <c r="K14" s="35"/>
      <c r="L14" s="35"/>
      <c r="M14" s="35"/>
      <c r="N14" s="74"/>
      <c r="O14" s="75"/>
      <c r="Q14" s="75"/>
      <c r="R14" s="75"/>
      <c r="S14" s="75"/>
      <c r="T14" s="75"/>
      <c r="U14" s="75"/>
      <c r="V14" s="75"/>
      <c r="W14" s="75"/>
      <c r="X14" s="9"/>
      <c r="Y14" s="9"/>
      <c r="Z14" s="9"/>
      <c r="AA14" s="9"/>
      <c r="AB14" s="9"/>
      <c r="AC14" s="9"/>
      <c r="AD14" s="9"/>
    </row>
    <row r="15" spans="1:30" ht="24.75" customHeight="1" x14ac:dyDescent="0.25">
      <c r="A15" s="69"/>
      <c r="B15" s="155" t="s">
        <v>9</v>
      </c>
      <c r="C15" s="155"/>
      <c r="D15" s="155"/>
      <c r="E15" s="155"/>
      <c r="F15" s="32" t="s">
        <v>0</v>
      </c>
      <c r="G15" s="33"/>
      <c r="H15" s="33"/>
      <c r="I15" s="33"/>
      <c r="J15" s="33"/>
      <c r="K15" s="33"/>
      <c r="L15" s="34"/>
      <c r="M15" s="36"/>
      <c r="N15" s="76"/>
      <c r="O15" s="77"/>
      <c r="P15" s="9" t="s">
        <v>31</v>
      </c>
      <c r="Q15" s="77"/>
      <c r="R15" s="77"/>
      <c r="S15" s="77"/>
      <c r="T15" s="75"/>
      <c r="U15" s="78"/>
      <c r="X15" s="78"/>
      <c r="Y15" s="78"/>
      <c r="Z15" s="75"/>
      <c r="AA15" s="9"/>
      <c r="AB15" s="9"/>
      <c r="AC15" s="9"/>
      <c r="AD15" s="9"/>
    </row>
    <row r="16" spans="1:30" ht="24.95" customHeight="1" x14ac:dyDescent="0.25">
      <c r="A16" s="69"/>
      <c r="B16" s="155" t="s">
        <v>30</v>
      </c>
      <c r="C16" s="155"/>
      <c r="D16" s="155"/>
      <c r="E16" s="173"/>
      <c r="F16" s="154"/>
      <c r="G16" s="154"/>
      <c r="H16" s="154"/>
      <c r="I16" s="154"/>
      <c r="J16" s="154"/>
      <c r="K16" s="154"/>
      <c r="L16" s="154"/>
      <c r="M16" s="37"/>
      <c r="N16" s="79"/>
      <c r="O16" s="57"/>
      <c r="P16" s="50" t="s">
        <v>31</v>
      </c>
      <c r="Q16" s="57"/>
      <c r="R16" s="57"/>
      <c r="S16" s="57"/>
      <c r="T16" s="13"/>
      <c r="U16" s="75"/>
      <c r="X16" s="78"/>
      <c r="Y16" s="9"/>
      <c r="Z16" s="9"/>
      <c r="AA16" s="9"/>
      <c r="AB16" s="9"/>
      <c r="AC16" s="9"/>
      <c r="AD16" s="9"/>
    </row>
    <row r="17" spans="1:30" ht="14.25" customHeight="1" x14ac:dyDescent="0.25">
      <c r="A17" s="69"/>
      <c r="B17" s="9"/>
      <c r="C17" s="9"/>
      <c r="D17" s="9"/>
      <c r="E17" s="26"/>
      <c r="F17" s="9"/>
      <c r="G17" s="9"/>
      <c r="H17" s="80"/>
      <c r="I17" s="80"/>
      <c r="J17" s="9" t="s">
        <v>31</v>
      </c>
      <c r="K17" s="9"/>
      <c r="L17" s="9"/>
      <c r="M17" s="10"/>
      <c r="N17" s="76"/>
      <c r="O17" s="81"/>
      <c r="P17" s="81"/>
      <c r="Q17" s="81"/>
      <c r="R17" s="81"/>
      <c r="S17" s="81"/>
      <c r="T17" s="82"/>
      <c r="U17" s="78"/>
      <c r="X17" s="9"/>
      <c r="Y17" s="9"/>
      <c r="Z17" s="9"/>
      <c r="AA17" s="9"/>
      <c r="AB17" s="9"/>
      <c r="AC17" s="9"/>
      <c r="AD17" s="9"/>
    </row>
    <row r="18" spans="1:30" ht="32.25" thickBot="1" x14ac:dyDescent="0.3">
      <c r="A18" s="69"/>
      <c r="B18" s="155"/>
      <c r="C18" s="155"/>
      <c r="D18" s="155"/>
      <c r="E18" s="155"/>
      <c r="F18" s="155"/>
      <c r="G18" s="155"/>
      <c r="H18" s="155"/>
      <c r="I18" s="155"/>
      <c r="J18" s="83"/>
      <c r="K18" s="83"/>
      <c r="L18" s="83"/>
      <c r="M18" s="38" t="s">
        <v>10</v>
      </c>
      <c r="N18" s="41">
        <v>0</v>
      </c>
      <c r="O18" s="84"/>
      <c r="P18" s="85"/>
      <c r="Q18" s="86"/>
      <c r="R18" s="86"/>
      <c r="S18" s="86"/>
      <c r="T18" s="9"/>
      <c r="U18" s="57"/>
      <c r="V18" s="57"/>
      <c r="W18" s="57"/>
      <c r="X18" s="78"/>
      <c r="Y18" s="9"/>
      <c r="Z18" s="9"/>
      <c r="AA18" s="87"/>
      <c r="AB18" s="87"/>
      <c r="AC18" s="87"/>
      <c r="AD18" s="87"/>
    </row>
    <row r="19" spans="1:30" ht="29.25" customHeight="1" x14ac:dyDescent="0.25">
      <c r="A19" s="12"/>
      <c r="B19" s="169" t="s">
        <v>13</v>
      </c>
      <c r="C19" s="170"/>
      <c r="D19" s="170"/>
      <c r="E19" s="171"/>
      <c r="F19" s="161"/>
      <c r="G19" s="162"/>
      <c r="H19" s="162"/>
      <c r="I19" s="162"/>
      <c r="J19" s="162"/>
      <c r="K19" s="162"/>
      <c r="L19" s="163"/>
      <c r="M19" s="39"/>
      <c r="N19" s="88"/>
      <c r="O19" s="84"/>
      <c r="P19" s="85"/>
      <c r="Q19" s="86"/>
      <c r="R19" s="86"/>
      <c r="S19" s="86"/>
      <c r="T19" s="9"/>
      <c r="U19" s="57"/>
      <c r="V19" s="57"/>
      <c r="W19" s="57"/>
      <c r="X19" s="78"/>
      <c r="Y19" s="9"/>
      <c r="Z19" s="9"/>
      <c r="AA19" s="87"/>
      <c r="AB19" s="87"/>
      <c r="AC19" s="87"/>
      <c r="AD19" s="87"/>
    </row>
    <row r="20" spans="1:30" ht="31.5" x14ac:dyDescent="0.25">
      <c r="A20" s="69"/>
      <c r="B20" s="172" t="s">
        <v>14</v>
      </c>
      <c r="C20" s="155"/>
      <c r="D20" s="155"/>
      <c r="E20" s="173"/>
      <c r="F20" s="164"/>
      <c r="G20" s="165"/>
      <c r="H20" s="165"/>
      <c r="I20" s="165"/>
      <c r="J20" s="165"/>
      <c r="K20" s="165"/>
      <c r="L20" s="166"/>
      <c r="M20" s="38" t="s">
        <v>11</v>
      </c>
      <c r="N20" s="42">
        <f>F53</f>
        <v>0</v>
      </c>
      <c r="O20" s="84"/>
      <c r="P20" s="85"/>
      <c r="Q20" s="86" t="s">
        <v>31</v>
      </c>
      <c r="R20" s="86"/>
      <c r="S20" s="86"/>
      <c r="T20" s="9"/>
      <c r="U20" s="57"/>
      <c r="V20" s="57"/>
      <c r="W20" s="57"/>
      <c r="X20" s="78"/>
      <c r="Y20" s="9"/>
      <c r="Z20" s="9"/>
      <c r="AA20" s="87"/>
      <c r="AB20" s="87"/>
      <c r="AC20" s="87"/>
      <c r="AD20" s="87"/>
    </row>
    <row r="21" spans="1:30" ht="24.95" customHeight="1" x14ac:dyDescent="0.25">
      <c r="A21" s="12"/>
      <c r="B21" s="172" t="s">
        <v>16</v>
      </c>
      <c r="C21" s="155"/>
      <c r="D21" s="155"/>
      <c r="E21" s="173"/>
      <c r="F21" s="164"/>
      <c r="G21" s="165"/>
      <c r="H21" s="165"/>
      <c r="I21" s="165"/>
      <c r="J21" s="165"/>
      <c r="K21" s="165"/>
      <c r="L21" s="166"/>
      <c r="M21" s="39"/>
      <c r="N21" s="88" t="s">
        <v>43</v>
      </c>
      <c r="O21" s="84"/>
      <c r="P21" s="85"/>
      <c r="Q21" s="86"/>
      <c r="R21" s="86"/>
      <c r="S21" s="86"/>
      <c r="T21" s="9"/>
      <c r="U21" s="57"/>
      <c r="V21" s="57"/>
      <c r="W21" s="57"/>
      <c r="X21" s="78"/>
      <c r="Y21" s="9"/>
      <c r="Z21" s="9"/>
      <c r="AA21" s="87"/>
      <c r="AB21" s="87"/>
      <c r="AC21" s="87"/>
      <c r="AD21" s="87"/>
    </row>
    <row r="22" spans="1:30" ht="32.25" thickBot="1" x14ac:dyDescent="0.3">
      <c r="A22" s="12"/>
      <c r="B22" s="207" t="s">
        <v>15</v>
      </c>
      <c r="C22" s="208"/>
      <c r="D22" s="208"/>
      <c r="E22" s="209"/>
      <c r="F22" s="167"/>
      <c r="G22" s="167"/>
      <c r="H22" s="167"/>
      <c r="I22" s="167"/>
      <c r="J22" s="167"/>
      <c r="K22" s="167"/>
      <c r="L22" s="168"/>
      <c r="M22" s="38" t="s">
        <v>12</v>
      </c>
      <c r="N22" s="43">
        <f>N18+N20</f>
        <v>0</v>
      </c>
      <c r="O22" s="84"/>
      <c r="P22" s="85"/>
      <c r="Q22" s="86"/>
      <c r="R22" s="86"/>
      <c r="S22" s="86"/>
      <c r="T22" s="9"/>
      <c r="U22" s="57"/>
      <c r="V22" s="57"/>
      <c r="W22" s="57"/>
      <c r="X22" s="78"/>
      <c r="Y22" s="9"/>
      <c r="Z22" s="9"/>
      <c r="AA22" s="87"/>
      <c r="AB22" s="87"/>
      <c r="AC22" s="87"/>
      <c r="AD22" s="87"/>
    </row>
    <row r="23" spans="1:30" ht="10.5" customHeight="1" x14ac:dyDescent="0.25">
      <c r="A23" s="69"/>
      <c r="B23" s="89"/>
      <c r="C23" s="89"/>
      <c r="D23" s="90"/>
      <c r="E23" s="91"/>
      <c r="F23" s="90"/>
      <c r="G23" s="90"/>
      <c r="H23" s="80"/>
      <c r="I23" s="80"/>
      <c r="J23" s="92"/>
      <c r="K23" s="92"/>
      <c r="L23" s="92"/>
      <c r="M23" s="9"/>
      <c r="N23" s="17"/>
      <c r="O23" s="84"/>
      <c r="P23" s="85"/>
      <c r="Q23" s="86"/>
      <c r="R23" s="86"/>
      <c r="S23" s="86"/>
      <c r="T23" s="9"/>
      <c r="U23" s="57"/>
      <c r="V23" s="57"/>
      <c r="W23" s="57"/>
      <c r="X23" s="78"/>
      <c r="Y23" s="9"/>
      <c r="Z23" s="9"/>
      <c r="AA23" s="87"/>
      <c r="AB23" s="87"/>
      <c r="AC23" s="87"/>
      <c r="AD23" s="87"/>
    </row>
    <row r="24" spans="1:30" ht="9.9499999999999993" customHeight="1" thickBot="1" x14ac:dyDescent="0.3">
      <c r="A24" s="69"/>
      <c r="B24" s="89"/>
      <c r="C24" s="89"/>
      <c r="D24" s="89"/>
      <c r="E24" s="93"/>
      <c r="F24" s="89"/>
      <c r="G24" s="94"/>
      <c r="H24" s="94"/>
      <c r="I24" s="94"/>
      <c r="J24" s="92"/>
      <c r="K24" s="92"/>
      <c r="L24" s="92"/>
      <c r="M24" s="92"/>
      <c r="N24" s="95"/>
      <c r="O24" s="84"/>
      <c r="P24" s="85"/>
      <c r="Q24" s="86"/>
      <c r="R24" s="86"/>
      <c r="S24" s="86"/>
      <c r="T24" s="9"/>
      <c r="U24" s="57"/>
      <c r="V24" s="57"/>
      <c r="W24" s="57"/>
      <c r="X24" s="78"/>
      <c r="Y24" s="9"/>
      <c r="Z24" s="9"/>
      <c r="AA24" s="87"/>
      <c r="AB24" s="87"/>
      <c r="AC24" s="87"/>
      <c r="AD24" s="87"/>
    </row>
    <row r="25" spans="1:30" ht="20.100000000000001" customHeight="1" x14ac:dyDescent="0.25">
      <c r="A25" s="188" t="s">
        <v>47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90"/>
      <c r="O25" s="84"/>
      <c r="P25" s="85"/>
      <c r="Q25" s="86"/>
      <c r="R25" s="86"/>
      <c r="S25" s="86"/>
      <c r="T25" s="9"/>
      <c r="U25" s="57"/>
      <c r="V25" s="57"/>
      <c r="W25" s="57"/>
      <c r="X25" s="78"/>
      <c r="Y25" s="9"/>
      <c r="Z25" s="9"/>
      <c r="AA25" s="87"/>
      <c r="AB25" s="87"/>
      <c r="AC25" s="87"/>
      <c r="AD25" s="87"/>
    </row>
    <row r="26" spans="1:30" ht="21.75" customHeight="1" x14ac:dyDescent="0.25">
      <c r="A26" s="192" t="s">
        <v>28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4"/>
      <c r="O26" s="84"/>
      <c r="P26" s="26"/>
      <c r="Q26" s="86"/>
      <c r="R26" s="86"/>
      <c r="S26" s="86"/>
      <c r="T26" s="9"/>
      <c r="U26" s="57"/>
      <c r="V26" s="57"/>
      <c r="W26" s="57"/>
      <c r="X26" s="78"/>
      <c r="Y26" s="9"/>
      <c r="Z26" s="9"/>
      <c r="AA26" s="87"/>
      <c r="AB26" s="87"/>
      <c r="AC26" s="87"/>
      <c r="AD26" s="87"/>
    </row>
    <row r="27" spans="1:30" s="101" customFormat="1" ht="15.75" customHeight="1" x14ac:dyDescent="0.25">
      <c r="A27" s="5">
        <v>1</v>
      </c>
      <c r="B27" s="141" t="str">
        <f>IF(COUNTIF(A41:A52,1),"X","")</f>
        <v/>
      </c>
      <c r="C27" s="159" t="s">
        <v>3</v>
      </c>
      <c r="D27" s="159"/>
      <c r="E27" s="159"/>
      <c r="F27" s="159"/>
      <c r="G27" s="191"/>
      <c r="H27" s="6">
        <v>11</v>
      </c>
      <c r="I27" s="141" t="str">
        <f>IF(COUNTIF(A41:A52,11),"X","")</f>
        <v/>
      </c>
      <c r="J27" s="159" t="s">
        <v>26</v>
      </c>
      <c r="K27" s="159"/>
      <c r="L27" s="159"/>
      <c r="M27" s="159"/>
      <c r="N27" s="160"/>
      <c r="O27" s="96"/>
      <c r="P27" s="26" t="s">
        <v>53</v>
      </c>
      <c r="Q27" s="97"/>
      <c r="R27" s="96"/>
      <c r="S27" s="96"/>
      <c r="T27" s="98"/>
      <c r="U27" s="99"/>
      <c r="V27" s="99"/>
      <c r="W27" s="97"/>
      <c r="X27" s="97"/>
      <c r="Y27" s="98"/>
      <c r="Z27" s="98"/>
      <c r="AA27" s="100"/>
      <c r="AB27" s="100"/>
      <c r="AC27" s="99"/>
      <c r="AD27" s="99"/>
    </row>
    <row r="28" spans="1:30" s="101" customFormat="1" ht="15.75" customHeight="1" x14ac:dyDescent="0.25">
      <c r="A28" s="5">
        <v>2</v>
      </c>
      <c r="B28" s="141" t="str">
        <f>IF(COUNTIF(A41:A52,2),"X","")</f>
        <v/>
      </c>
      <c r="C28" s="159" t="s">
        <v>1</v>
      </c>
      <c r="D28" s="159"/>
      <c r="E28" s="159"/>
      <c r="F28" s="159"/>
      <c r="G28" s="191"/>
      <c r="H28" s="6">
        <v>12</v>
      </c>
      <c r="I28" s="141" t="str">
        <f>IF(COUNTIF(A41:A52,12),"X","")</f>
        <v/>
      </c>
      <c r="J28" s="159" t="s">
        <v>25</v>
      </c>
      <c r="K28" s="159"/>
      <c r="L28" s="159"/>
      <c r="M28" s="159"/>
      <c r="N28" s="160"/>
      <c r="O28" s="102"/>
      <c r="P28" s="26" t="s">
        <v>52</v>
      </c>
      <c r="Q28" s="103"/>
      <c r="R28" s="104"/>
      <c r="S28" s="104"/>
      <c r="T28" s="105"/>
      <c r="U28" s="99"/>
      <c r="V28" s="99"/>
      <c r="W28" s="97"/>
      <c r="X28" s="97"/>
      <c r="Y28" s="98"/>
      <c r="Z28" s="98"/>
      <c r="AA28" s="100"/>
      <c r="AB28" s="100"/>
      <c r="AC28" s="99"/>
      <c r="AD28" s="99"/>
    </row>
    <row r="29" spans="1:30" s="101" customFormat="1" ht="15.75" customHeight="1" x14ac:dyDescent="0.25">
      <c r="A29" s="5">
        <v>3</v>
      </c>
      <c r="B29" s="141" t="str">
        <f>IF(COUNTIF(A41:A52,3),"X","")</f>
        <v/>
      </c>
      <c r="C29" s="159" t="s">
        <v>2</v>
      </c>
      <c r="D29" s="159"/>
      <c r="E29" s="159"/>
      <c r="F29" s="159"/>
      <c r="G29" s="191"/>
      <c r="H29" s="6">
        <v>13</v>
      </c>
      <c r="I29" s="141" t="str">
        <f>IF(COUNTIF(A41:A52,13),"X","")</f>
        <v/>
      </c>
      <c r="J29" s="159" t="s">
        <v>34</v>
      </c>
      <c r="K29" s="159"/>
      <c r="L29" s="159"/>
      <c r="M29" s="159"/>
      <c r="N29" s="160"/>
      <c r="O29" s="96"/>
      <c r="P29" s="26" t="s">
        <v>54</v>
      </c>
      <c r="Q29" s="98"/>
      <c r="R29" s="96"/>
      <c r="S29" s="96"/>
      <c r="T29" s="98"/>
      <c r="U29" s="99"/>
      <c r="V29" s="99"/>
      <c r="W29" s="97"/>
      <c r="X29" s="97"/>
      <c r="Y29" s="98"/>
      <c r="Z29" s="98"/>
      <c r="AA29" s="100"/>
      <c r="AB29" s="100"/>
      <c r="AC29" s="99"/>
      <c r="AD29" s="99"/>
    </row>
    <row r="30" spans="1:30" s="101" customFormat="1" ht="15.75" customHeight="1" x14ac:dyDescent="0.25">
      <c r="A30" s="5">
        <v>4</v>
      </c>
      <c r="B30" s="141" t="str">
        <f>IF(COUNTIF(A41:A52,4),"X","")</f>
        <v/>
      </c>
      <c r="C30" s="159" t="s">
        <v>4</v>
      </c>
      <c r="D30" s="159"/>
      <c r="E30" s="159"/>
      <c r="F30" s="159"/>
      <c r="G30" s="191"/>
      <c r="H30" s="6">
        <v>14</v>
      </c>
      <c r="I30" s="141" t="str">
        <f>IF(COUNTIF(A41:A52,14),"X","")</f>
        <v/>
      </c>
      <c r="J30" s="159" t="s">
        <v>35</v>
      </c>
      <c r="K30" s="159"/>
      <c r="L30" s="159"/>
      <c r="M30" s="159"/>
      <c r="N30" s="160"/>
      <c r="O30" s="102"/>
      <c r="P30" s="26" t="s">
        <v>62</v>
      </c>
      <c r="Q30" s="103"/>
      <c r="R30" s="104"/>
      <c r="S30" s="104"/>
      <c r="T30" s="105"/>
      <c r="U30" s="99"/>
      <c r="V30" s="99"/>
      <c r="W30" s="97"/>
      <c r="X30" s="97"/>
      <c r="Y30" s="98"/>
      <c r="Z30" s="98"/>
      <c r="AA30" s="100"/>
      <c r="AB30" s="100"/>
      <c r="AC30" s="99"/>
      <c r="AD30" s="99"/>
    </row>
    <row r="31" spans="1:30" s="101" customFormat="1" ht="15.75" customHeight="1" x14ac:dyDescent="0.25">
      <c r="A31" s="5">
        <v>5</v>
      </c>
      <c r="B31" s="141" t="str">
        <f>IF(COUNTIF(A41:A52,5),"X","")</f>
        <v/>
      </c>
      <c r="C31" s="159" t="s">
        <v>24</v>
      </c>
      <c r="D31" s="159"/>
      <c r="E31" s="159"/>
      <c r="F31" s="159"/>
      <c r="G31" s="191"/>
      <c r="H31" s="6">
        <v>15</v>
      </c>
      <c r="I31" s="141" t="str">
        <f>IF(COUNTIF(A41:A52,15),"X","")</f>
        <v/>
      </c>
      <c r="J31" s="159" t="s">
        <v>42</v>
      </c>
      <c r="K31" s="159"/>
      <c r="L31" s="159"/>
      <c r="M31" s="159"/>
      <c r="N31" s="160"/>
      <c r="O31" s="96"/>
      <c r="P31" s="45" t="s">
        <v>55</v>
      </c>
      <c r="Q31" s="98"/>
      <c r="R31" s="96"/>
      <c r="S31" s="96"/>
      <c r="T31" s="98"/>
      <c r="U31" s="99"/>
      <c r="V31" s="99"/>
      <c r="W31" s="97"/>
      <c r="X31" s="97"/>
      <c r="Y31" s="98"/>
      <c r="Z31" s="98"/>
      <c r="AA31" s="100"/>
      <c r="AB31" s="100"/>
      <c r="AC31" s="99"/>
      <c r="AD31" s="99"/>
    </row>
    <row r="32" spans="1:30" s="101" customFormat="1" ht="15.75" customHeight="1" x14ac:dyDescent="0.25">
      <c r="A32" s="5">
        <v>6</v>
      </c>
      <c r="B32" s="141" t="str">
        <f>IF(COUNTIF(A41:A52,6),"X","")</f>
        <v/>
      </c>
      <c r="C32" s="159" t="s">
        <v>5</v>
      </c>
      <c r="D32" s="159"/>
      <c r="E32" s="159"/>
      <c r="F32" s="159"/>
      <c r="G32" s="191"/>
      <c r="H32" s="6">
        <v>16</v>
      </c>
      <c r="I32" s="141" t="str">
        <f>IF(COUNTIF(A41:A52,16),"X","")</f>
        <v/>
      </c>
      <c r="J32" s="159" t="s">
        <v>36</v>
      </c>
      <c r="K32" s="159"/>
      <c r="L32" s="159"/>
      <c r="M32" s="159"/>
      <c r="N32" s="160"/>
      <c r="O32" s="105"/>
      <c r="P32" s="45" t="s">
        <v>58</v>
      </c>
      <c r="Q32" s="98"/>
      <c r="R32" s="104"/>
      <c r="S32" s="104"/>
      <c r="T32" s="105"/>
      <c r="U32" s="99"/>
    </row>
    <row r="33" spans="1:37" s="101" customFormat="1" ht="15.75" customHeight="1" x14ac:dyDescent="0.25">
      <c r="A33" s="5">
        <v>7</v>
      </c>
      <c r="B33" s="141" t="str">
        <f>IF(COUNTIF(A41:A52,7),"X","")</f>
        <v/>
      </c>
      <c r="C33" s="159" t="s">
        <v>6</v>
      </c>
      <c r="D33" s="159"/>
      <c r="E33" s="159"/>
      <c r="F33" s="159"/>
      <c r="G33" s="191"/>
      <c r="H33" s="6">
        <v>17</v>
      </c>
      <c r="I33" s="141" t="str">
        <f>IF(COUNTIF(A41:A52,17),"X","")</f>
        <v/>
      </c>
      <c r="J33" s="159" t="s">
        <v>37</v>
      </c>
      <c r="K33" s="159"/>
      <c r="L33" s="159"/>
      <c r="M33" s="159"/>
      <c r="N33" s="160"/>
      <c r="O33" s="98"/>
      <c r="P33" s="45" t="s">
        <v>59</v>
      </c>
      <c r="Q33" s="98"/>
      <c r="R33" s="98"/>
      <c r="S33" s="98"/>
      <c r="T33" s="98"/>
      <c r="U33" s="99"/>
      <c r="AK33" s="96"/>
    </row>
    <row r="34" spans="1:37" s="101" customFormat="1" ht="15.75" customHeight="1" x14ac:dyDescent="0.25">
      <c r="A34" s="5">
        <v>8</v>
      </c>
      <c r="B34" s="141" t="str">
        <f>IF(COUNTIF(A41:A52,8),"X","")</f>
        <v/>
      </c>
      <c r="C34" s="159" t="s">
        <v>7</v>
      </c>
      <c r="D34" s="159"/>
      <c r="E34" s="159"/>
      <c r="F34" s="159"/>
      <c r="G34" s="191"/>
      <c r="H34" s="6">
        <v>18</v>
      </c>
      <c r="I34" s="141" t="str">
        <f>IF(COUNTIF(A41:A52,18),"X","")</f>
        <v/>
      </c>
      <c r="J34" s="159" t="s">
        <v>38</v>
      </c>
      <c r="K34" s="159"/>
      <c r="L34" s="159"/>
      <c r="M34" s="159"/>
      <c r="N34" s="160"/>
      <c r="O34" s="106"/>
      <c r="P34" s="46" t="s">
        <v>60</v>
      </c>
      <c r="Q34" s="98"/>
      <c r="R34" s="107"/>
      <c r="S34" s="107"/>
      <c r="T34" s="96"/>
      <c r="U34" s="99"/>
      <c r="W34" s="105"/>
      <c r="X34" s="97"/>
      <c r="Y34" s="97"/>
      <c r="Z34" s="98"/>
      <c r="AA34" s="98"/>
      <c r="AC34" s="97"/>
      <c r="AD34" s="98"/>
      <c r="AE34" s="98"/>
    </row>
    <row r="35" spans="1:37" s="101" customFormat="1" ht="15.75" customHeight="1" x14ac:dyDescent="0.25">
      <c r="A35" s="5">
        <v>9</v>
      </c>
      <c r="B35" s="141" t="str">
        <f>IF(COUNTIF(A41:A52,9),"X","")</f>
        <v/>
      </c>
      <c r="C35" s="159" t="s">
        <v>8</v>
      </c>
      <c r="D35" s="159"/>
      <c r="E35" s="159"/>
      <c r="F35" s="159"/>
      <c r="G35" s="191"/>
      <c r="H35" s="6">
        <v>19</v>
      </c>
      <c r="I35" s="141" t="str">
        <f>IF(COUNTIF(A41:A52,19),"X","")</f>
        <v/>
      </c>
      <c r="J35" s="159" t="s">
        <v>39</v>
      </c>
      <c r="K35" s="159"/>
      <c r="L35" s="159"/>
      <c r="M35" s="159"/>
      <c r="N35" s="160"/>
      <c r="O35" s="98"/>
      <c r="P35" s="47" t="s">
        <v>61</v>
      </c>
      <c r="Q35" s="97"/>
      <c r="R35" s="96"/>
      <c r="S35" s="108"/>
      <c r="T35" s="108"/>
      <c r="U35" s="99"/>
      <c r="V35" s="105"/>
      <c r="W35" s="105"/>
      <c r="X35" s="97"/>
      <c r="Y35" s="97"/>
      <c r="Z35" s="98"/>
      <c r="AA35" s="98"/>
      <c r="AB35" s="105"/>
      <c r="AC35" s="97"/>
      <c r="AD35" s="98"/>
      <c r="AE35" s="98"/>
    </row>
    <row r="36" spans="1:37" s="101" customFormat="1" ht="15.75" customHeight="1" x14ac:dyDescent="0.25">
      <c r="A36" s="7">
        <v>10</v>
      </c>
      <c r="B36" s="141" t="str">
        <f>IF(COUNTIF(A41:A52,10),"X","")</f>
        <v/>
      </c>
      <c r="C36" s="195" t="s">
        <v>23</v>
      </c>
      <c r="D36" s="195"/>
      <c r="E36" s="195"/>
      <c r="F36" s="195"/>
      <c r="G36" s="212"/>
      <c r="H36" s="8">
        <v>20</v>
      </c>
      <c r="I36" s="141" t="str">
        <f>IF(COUNTIF(A41:A52,20),"X","")</f>
        <v/>
      </c>
      <c r="J36" s="195" t="s">
        <v>64</v>
      </c>
      <c r="K36" s="195"/>
      <c r="L36" s="195"/>
      <c r="M36" s="195"/>
      <c r="N36" s="196"/>
      <c r="O36" s="98"/>
      <c r="P36" s="47" t="s">
        <v>40</v>
      </c>
      <c r="Q36" s="98"/>
      <c r="R36" s="98"/>
      <c r="S36" s="98"/>
      <c r="T36" s="98"/>
      <c r="U36" s="96"/>
      <c r="V36" s="99"/>
      <c r="W36" s="97"/>
      <c r="X36" s="97"/>
      <c r="Y36" s="98"/>
      <c r="Z36" s="98"/>
      <c r="AA36" s="100"/>
      <c r="AB36" s="100"/>
      <c r="AC36" s="99"/>
      <c r="AD36" s="99"/>
    </row>
    <row r="37" spans="1:37" ht="10.5" customHeight="1" x14ac:dyDescent="0.25">
      <c r="A37" s="12"/>
      <c r="B37" s="13"/>
      <c r="C37" s="13"/>
      <c r="D37" s="14"/>
      <c r="E37" s="15"/>
      <c r="F37" s="9"/>
      <c r="G37" s="9"/>
      <c r="H37" s="16"/>
      <c r="I37" s="9"/>
      <c r="J37" s="9"/>
      <c r="K37" s="9"/>
      <c r="L37" s="9"/>
      <c r="M37" s="9"/>
      <c r="N37" s="17"/>
      <c r="O37" s="9"/>
      <c r="P37" s="47" t="s">
        <v>56</v>
      </c>
      <c r="Q37" s="9"/>
      <c r="R37" s="9"/>
      <c r="S37" s="9"/>
      <c r="T37" s="9"/>
      <c r="U37" s="78"/>
      <c r="V37" s="78"/>
      <c r="W37" s="78"/>
      <c r="X37" s="78"/>
      <c r="Y37" s="9"/>
      <c r="Z37" s="9"/>
      <c r="AA37" s="109"/>
      <c r="AB37" s="109"/>
      <c r="AC37" s="110"/>
      <c r="AD37" s="110"/>
    </row>
    <row r="38" spans="1:37" s="115" customFormat="1" ht="25.5" customHeight="1" x14ac:dyDescent="0.25">
      <c r="A38" s="200" t="s">
        <v>29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2"/>
      <c r="O38" s="111"/>
      <c r="P38" s="47" t="s">
        <v>57</v>
      </c>
      <c r="Q38" s="77"/>
      <c r="R38" s="77"/>
      <c r="S38" s="77"/>
      <c r="T38" s="77"/>
      <c r="U38" s="75"/>
      <c r="V38" s="112"/>
      <c r="W38" s="112"/>
      <c r="X38" s="112"/>
      <c r="Y38" s="112"/>
      <c r="Z38" s="112"/>
      <c r="AA38" s="112"/>
      <c r="AB38" s="113"/>
      <c r="AC38" s="113"/>
      <c r="AD38" s="113"/>
      <c r="AE38" s="114"/>
      <c r="AF38" s="114"/>
      <c r="AG38" s="114"/>
      <c r="AH38" s="114"/>
      <c r="AI38" s="114"/>
      <c r="AJ38" s="114"/>
      <c r="AK38" s="114"/>
    </row>
    <row r="39" spans="1:37" s="116" customFormat="1" ht="9.75" customHeight="1" x14ac:dyDescent="0.2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111"/>
      <c r="P39" s="47" t="s">
        <v>32</v>
      </c>
      <c r="Q39" s="77"/>
      <c r="R39" s="77"/>
      <c r="S39" s="77"/>
      <c r="T39" s="77"/>
      <c r="U39" s="57"/>
      <c r="V39" s="78"/>
      <c r="W39" s="78"/>
      <c r="X39" s="78"/>
      <c r="Y39" s="78"/>
      <c r="Z39" s="78"/>
      <c r="AA39" s="78"/>
      <c r="AB39" s="110"/>
      <c r="AC39" s="110"/>
      <c r="AD39" s="110"/>
      <c r="AE39" s="50"/>
      <c r="AF39" s="50"/>
      <c r="AG39" s="50"/>
      <c r="AH39" s="50"/>
      <c r="AI39" s="50"/>
      <c r="AJ39" s="50"/>
      <c r="AK39" s="50"/>
    </row>
    <row r="40" spans="1:37" s="116" customFormat="1" ht="36" customHeight="1" x14ac:dyDescent="0.25">
      <c r="A40" s="203" t="s">
        <v>22</v>
      </c>
      <c r="B40" s="204"/>
      <c r="C40" s="146" t="s">
        <v>66</v>
      </c>
      <c r="D40" s="131" t="s">
        <v>17</v>
      </c>
      <c r="E40" s="132"/>
      <c r="F40" s="131" t="s">
        <v>51</v>
      </c>
      <c r="G40" s="152" t="s">
        <v>18</v>
      </c>
      <c r="H40" s="153"/>
      <c r="I40" s="197" t="s">
        <v>20</v>
      </c>
      <c r="J40" s="198"/>
      <c r="K40" s="198"/>
      <c r="L40" s="198"/>
      <c r="M40" s="198"/>
      <c r="N40" s="199"/>
      <c r="O40" s="111"/>
      <c r="P40" s="77"/>
      <c r="Q40" s="77"/>
      <c r="R40" s="77"/>
      <c r="S40" s="77"/>
      <c r="T40" s="77"/>
      <c r="U40" s="57"/>
      <c r="V40" s="78"/>
      <c r="W40" s="78"/>
      <c r="X40" s="78"/>
      <c r="Y40" s="78"/>
      <c r="Z40" s="78"/>
      <c r="AA40" s="78"/>
      <c r="AB40" s="110"/>
      <c r="AC40" s="110"/>
      <c r="AD40" s="110"/>
      <c r="AE40" s="50"/>
      <c r="AF40" s="50"/>
      <c r="AG40" s="50"/>
      <c r="AH40" s="50"/>
      <c r="AI40" s="50"/>
      <c r="AJ40" s="50"/>
      <c r="AK40" s="50"/>
    </row>
    <row r="41" spans="1:37" s="116" customFormat="1" x14ac:dyDescent="0.25">
      <c r="A41" s="205"/>
      <c r="B41" s="206"/>
      <c r="C41" s="147"/>
      <c r="D41" s="142">
        <v>0</v>
      </c>
      <c r="E41" s="143" t="s">
        <v>19</v>
      </c>
      <c r="F41" s="144">
        <v>0</v>
      </c>
      <c r="G41" s="148">
        <f t="shared" ref="G41:G52" si="0">SUM(D41+F41)</f>
        <v>0</v>
      </c>
      <c r="H41" s="149"/>
      <c r="I41" s="156"/>
      <c r="J41" s="157"/>
      <c r="K41" s="157"/>
      <c r="L41" s="157"/>
      <c r="M41" s="157"/>
      <c r="N41" s="158"/>
      <c r="O41" s="111"/>
      <c r="P41" s="44">
        <f>I41</f>
        <v>0</v>
      </c>
      <c r="Q41" s="77"/>
      <c r="R41" s="77"/>
      <c r="S41" s="77"/>
      <c r="T41" s="77"/>
      <c r="U41" s="57"/>
      <c r="V41" s="78"/>
      <c r="W41" s="78"/>
      <c r="X41" s="78"/>
      <c r="Y41" s="78"/>
      <c r="Z41" s="78"/>
      <c r="AA41" s="78"/>
      <c r="AB41" s="110"/>
      <c r="AC41" s="110"/>
      <c r="AD41" s="110"/>
      <c r="AE41" s="50"/>
      <c r="AF41" s="50"/>
      <c r="AG41" s="50"/>
      <c r="AH41" s="50"/>
      <c r="AI41" s="50"/>
      <c r="AJ41" s="50"/>
      <c r="AK41" s="50"/>
    </row>
    <row r="42" spans="1:37" s="116" customFormat="1" x14ac:dyDescent="0.25">
      <c r="A42" s="205"/>
      <c r="B42" s="206"/>
      <c r="C42" s="147"/>
      <c r="D42" s="145">
        <v>0</v>
      </c>
      <c r="E42" s="143" t="s">
        <v>19</v>
      </c>
      <c r="F42" s="144">
        <v>0</v>
      </c>
      <c r="G42" s="148">
        <f t="shared" si="0"/>
        <v>0</v>
      </c>
      <c r="H42" s="149"/>
      <c r="I42" s="156"/>
      <c r="J42" s="157"/>
      <c r="K42" s="157"/>
      <c r="L42" s="157"/>
      <c r="M42" s="157"/>
      <c r="N42" s="158"/>
      <c r="O42" s="111"/>
      <c r="P42" s="44">
        <f t="shared" ref="P42:P52" si="1">I42</f>
        <v>0</v>
      </c>
      <c r="Q42" s="77"/>
      <c r="R42" s="77"/>
      <c r="S42" s="77"/>
      <c r="T42" s="77"/>
      <c r="U42" s="57"/>
      <c r="V42" s="78"/>
      <c r="W42" s="78"/>
      <c r="X42" s="78"/>
      <c r="Y42" s="78"/>
      <c r="Z42" s="78"/>
      <c r="AA42" s="78"/>
      <c r="AB42" s="110"/>
      <c r="AC42" s="110"/>
      <c r="AD42" s="110"/>
      <c r="AE42" s="50"/>
      <c r="AF42" s="50"/>
      <c r="AG42" s="50"/>
      <c r="AH42" s="50"/>
      <c r="AI42" s="50"/>
      <c r="AJ42" s="50"/>
      <c r="AK42" s="50"/>
    </row>
    <row r="43" spans="1:37" s="116" customFormat="1" x14ac:dyDescent="0.25">
      <c r="A43" s="205"/>
      <c r="B43" s="206"/>
      <c r="C43" s="147"/>
      <c r="D43" s="145">
        <v>0</v>
      </c>
      <c r="E43" s="143" t="s">
        <v>19</v>
      </c>
      <c r="F43" s="144">
        <v>0</v>
      </c>
      <c r="G43" s="148">
        <f t="shared" si="0"/>
        <v>0</v>
      </c>
      <c r="H43" s="149"/>
      <c r="I43" s="156"/>
      <c r="J43" s="157"/>
      <c r="K43" s="157"/>
      <c r="L43" s="157"/>
      <c r="M43" s="157"/>
      <c r="N43" s="158"/>
      <c r="O43" s="111"/>
      <c r="P43" s="44">
        <f t="shared" si="1"/>
        <v>0</v>
      </c>
      <c r="Q43" s="77"/>
      <c r="R43" s="77"/>
      <c r="S43" s="77"/>
      <c r="T43" s="77" t="s">
        <v>31</v>
      </c>
      <c r="U43" s="57"/>
      <c r="V43" s="78"/>
      <c r="W43" s="78"/>
      <c r="X43" s="78"/>
      <c r="Y43" s="78"/>
      <c r="Z43" s="78"/>
      <c r="AA43" s="78"/>
      <c r="AB43" s="110"/>
      <c r="AC43" s="110"/>
      <c r="AD43" s="110"/>
      <c r="AE43" s="50"/>
      <c r="AF43" s="50"/>
      <c r="AG43" s="50"/>
      <c r="AH43" s="50"/>
      <c r="AI43" s="50"/>
      <c r="AJ43" s="50"/>
      <c r="AK43" s="50"/>
    </row>
    <row r="44" spans="1:37" s="116" customFormat="1" x14ac:dyDescent="0.25">
      <c r="A44" s="205"/>
      <c r="B44" s="206"/>
      <c r="C44" s="147"/>
      <c r="D44" s="145">
        <v>0</v>
      </c>
      <c r="E44" s="143" t="s">
        <v>19</v>
      </c>
      <c r="F44" s="144">
        <v>0</v>
      </c>
      <c r="G44" s="148">
        <f t="shared" si="0"/>
        <v>0</v>
      </c>
      <c r="H44" s="149"/>
      <c r="I44" s="156"/>
      <c r="J44" s="157"/>
      <c r="K44" s="157"/>
      <c r="L44" s="157"/>
      <c r="M44" s="157"/>
      <c r="N44" s="158"/>
      <c r="O44" s="111"/>
      <c r="P44" s="44">
        <f t="shared" si="1"/>
        <v>0</v>
      </c>
      <c r="Q44" s="77"/>
      <c r="R44" s="77"/>
      <c r="S44" s="77"/>
      <c r="T44" s="77"/>
      <c r="U44" s="57"/>
      <c r="V44" s="78"/>
      <c r="W44" s="78"/>
      <c r="X44" s="78"/>
      <c r="Y44" s="78"/>
      <c r="Z44" s="78"/>
      <c r="AA44" s="78"/>
      <c r="AB44" s="110"/>
      <c r="AC44" s="110"/>
      <c r="AD44" s="110"/>
      <c r="AE44" s="50"/>
      <c r="AF44" s="50"/>
      <c r="AG44" s="50"/>
      <c r="AH44" s="50"/>
      <c r="AI44" s="50"/>
      <c r="AJ44" s="50"/>
      <c r="AK44" s="50"/>
    </row>
    <row r="45" spans="1:37" s="116" customFormat="1" x14ac:dyDescent="0.25">
      <c r="A45" s="205"/>
      <c r="B45" s="206"/>
      <c r="C45" s="147"/>
      <c r="D45" s="145">
        <v>0</v>
      </c>
      <c r="E45" s="143" t="s">
        <v>19</v>
      </c>
      <c r="F45" s="144">
        <v>0</v>
      </c>
      <c r="G45" s="148">
        <f t="shared" si="0"/>
        <v>0</v>
      </c>
      <c r="H45" s="149"/>
      <c r="I45" s="156"/>
      <c r="J45" s="157"/>
      <c r="K45" s="157"/>
      <c r="L45" s="157"/>
      <c r="M45" s="157"/>
      <c r="N45" s="158"/>
      <c r="O45" s="111"/>
      <c r="P45" s="44">
        <f t="shared" si="1"/>
        <v>0</v>
      </c>
      <c r="Q45" s="77"/>
      <c r="R45" s="77"/>
      <c r="S45" s="77"/>
      <c r="T45" s="77"/>
      <c r="U45" s="57"/>
      <c r="V45" s="78"/>
      <c r="W45" s="78"/>
      <c r="X45" s="78"/>
      <c r="Y45" s="78"/>
      <c r="Z45" s="78"/>
      <c r="AA45" s="78"/>
      <c r="AB45" s="110"/>
      <c r="AC45" s="110"/>
      <c r="AD45" s="110"/>
      <c r="AE45" s="50"/>
      <c r="AF45" s="50"/>
      <c r="AG45" s="50"/>
      <c r="AH45" s="50"/>
      <c r="AI45" s="50"/>
      <c r="AJ45" s="50"/>
      <c r="AK45" s="50"/>
    </row>
    <row r="46" spans="1:37" s="116" customFormat="1" x14ac:dyDescent="0.25">
      <c r="A46" s="205"/>
      <c r="B46" s="206"/>
      <c r="C46" s="147"/>
      <c r="D46" s="145">
        <v>0</v>
      </c>
      <c r="E46" s="143" t="s">
        <v>19</v>
      </c>
      <c r="F46" s="144">
        <v>0</v>
      </c>
      <c r="G46" s="148">
        <f t="shared" si="0"/>
        <v>0</v>
      </c>
      <c r="H46" s="149"/>
      <c r="I46" s="156"/>
      <c r="J46" s="157"/>
      <c r="K46" s="157"/>
      <c r="L46" s="157"/>
      <c r="M46" s="157"/>
      <c r="N46" s="158"/>
      <c r="O46" s="111"/>
      <c r="P46" s="44">
        <f t="shared" si="1"/>
        <v>0</v>
      </c>
      <c r="Q46" s="77"/>
      <c r="R46" s="77"/>
      <c r="S46" s="77"/>
      <c r="T46" s="77"/>
      <c r="U46" s="57"/>
      <c r="V46" s="78"/>
      <c r="W46" s="78"/>
      <c r="X46" s="78"/>
      <c r="Y46" s="78"/>
      <c r="Z46" s="78"/>
      <c r="AA46" s="78"/>
      <c r="AB46" s="110"/>
      <c r="AC46" s="110"/>
      <c r="AD46" s="110"/>
      <c r="AE46" s="50"/>
      <c r="AF46" s="50"/>
      <c r="AG46" s="50"/>
      <c r="AH46" s="50"/>
      <c r="AI46" s="50"/>
      <c r="AJ46" s="50"/>
      <c r="AK46" s="50"/>
    </row>
    <row r="47" spans="1:37" s="116" customFormat="1" x14ac:dyDescent="0.25">
      <c r="A47" s="205"/>
      <c r="B47" s="206"/>
      <c r="C47" s="147"/>
      <c r="D47" s="145">
        <v>0</v>
      </c>
      <c r="E47" s="143" t="s">
        <v>19</v>
      </c>
      <c r="F47" s="144">
        <v>0</v>
      </c>
      <c r="G47" s="148">
        <f t="shared" si="0"/>
        <v>0</v>
      </c>
      <c r="H47" s="149"/>
      <c r="I47" s="156"/>
      <c r="J47" s="157"/>
      <c r="K47" s="157"/>
      <c r="L47" s="157"/>
      <c r="M47" s="157"/>
      <c r="N47" s="158"/>
      <c r="O47" s="111"/>
      <c r="P47" s="44">
        <f t="shared" si="1"/>
        <v>0</v>
      </c>
      <c r="Q47" s="77"/>
      <c r="R47" s="77"/>
      <c r="S47" s="77"/>
      <c r="T47" s="77"/>
      <c r="U47" s="57"/>
      <c r="V47" s="78"/>
      <c r="W47" s="78"/>
      <c r="X47" s="78"/>
      <c r="Y47" s="78"/>
      <c r="Z47" s="78"/>
      <c r="AA47" s="78"/>
      <c r="AB47" s="110"/>
      <c r="AC47" s="110"/>
      <c r="AD47" s="110"/>
      <c r="AE47" s="50"/>
      <c r="AF47" s="50"/>
      <c r="AG47" s="50"/>
      <c r="AH47" s="50"/>
      <c r="AI47" s="50"/>
      <c r="AJ47" s="50"/>
      <c r="AK47" s="50"/>
    </row>
    <row r="48" spans="1:37" s="116" customFormat="1" x14ac:dyDescent="0.25">
      <c r="A48" s="205"/>
      <c r="B48" s="206"/>
      <c r="C48" s="147"/>
      <c r="D48" s="145">
        <v>0</v>
      </c>
      <c r="E48" s="143" t="s">
        <v>19</v>
      </c>
      <c r="F48" s="144">
        <v>0</v>
      </c>
      <c r="G48" s="148">
        <f t="shared" si="0"/>
        <v>0</v>
      </c>
      <c r="H48" s="149"/>
      <c r="I48" s="156"/>
      <c r="J48" s="157"/>
      <c r="K48" s="157"/>
      <c r="L48" s="157"/>
      <c r="M48" s="157"/>
      <c r="N48" s="158"/>
      <c r="O48" s="111"/>
      <c r="P48" s="44">
        <f t="shared" si="1"/>
        <v>0</v>
      </c>
      <c r="Q48" s="77"/>
      <c r="R48" s="77"/>
      <c r="S48" s="77"/>
      <c r="T48" s="77"/>
      <c r="U48" s="57"/>
      <c r="V48" s="78"/>
      <c r="W48" s="78"/>
      <c r="X48" s="78"/>
      <c r="Y48" s="78"/>
      <c r="Z48" s="78"/>
      <c r="AA48" s="78"/>
      <c r="AB48" s="110"/>
      <c r="AC48" s="110"/>
      <c r="AD48" s="110"/>
      <c r="AE48" s="50"/>
      <c r="AF48" s="50"/>
      <c r="AG48" s="50"/>
      <c r="AH48" s="50"/>
      <c r="AI48" s="50"/>
      <c r="AJ48" s="50"/>
      <c r="AK48" s="50"/>
    </row>
    <row r="49" spans="1:37" s="116" customFormat="1" x14ac:dyDescent="0.25">
      <c r="A49" s="205"/>
      <c r="B49" s="206"/>
      <c r="C49" s="147"/>
      <c r="D49" s="145">
        <v>0</v>
      </c>
      <c r="E49" s="143" t="s">
        <v>19</v>
      </c>
      <c r="F49" s="144">
        <v>0</v>
      </c>
      <c r="G49" s="148">
        <f t="shared" si="0"/>
        <v>0</v>
      </c>
      <c r="H49" s="149"/>
      <c r="I49" s="156"/>
      <c r="J49" s="157"/>
      <c r="K49" s="157"/>
      <c r="L49" s="157"/>
      <c r="M49" s="157"/>
      <c r="N49" s="158"/>
      <c r="O49" s="111"/>
      <c r="P49" s="44">
        <f t="shared" si="1"/>
        <v>0</v>
      </c>
      <c r="Q49" s="77"/>
      <c r="R49" s="77"/>
      <c r="S49" s="77"/>
      <c r="T49" s="77"/>
      <c r="U49" s="57"/>
      <c r="V49" s="78"/>
      <c r="W49" s="78"/>
      <c r="X49" s="78"/>
      <c r="Y49" s="78"/>
      <c r="Z49" s="78"/>
      <c r="AA49" s="78"/>
      <c r="AB49" s="110"/>
      <c r="AC49" s="110"/>
      <c r="AD49" s="110"/>
      <c r="AE49" s="50"/>
      <c r="AF49" s="50"/>
      <c r="AG49" s="50"/>
      <c r="AH49" s="50"/>
      <c r="AI49" s="50"/>
      <c r="AJ49" s="50"/>
      <c r="AK49" s="50"/>
    </row>
    <row r="50" spans="1:37" s="116" customFormat="1" x14ac:dyDescent="0.25">
      <c r="A50" s="205"/>
      <c r="B50" s="206"/>
      <c r="C50" s="147"/>
      <c r="D50" s="145">
        <v>0</v>
      </c>
      <c r="E50" s="143" t="s">
        <v>19</v>
      </c>
      <c r="F50" s="144">
        <v>0</v>
      </c>
      <c r="G50" s="148">
        <f t="shared" si="0"/>
        <v>0</v>
      </c>
      <c r="H50" s="149"/>
      <c r="I50" s="156"/>
      <c r="J50" s="157"/>
      <c r="K50" s="157"/>
      <c r="L50" s="157"/>
      <c r="M50" s="157"/>
      <c r="N50" s="158"/>
      <c r="O50" s="111"/>
      <c r="P50" s="44">
        <f t="shared" si="1"/>
        <v>0</v>
      </c>
      <c r="Q50" s="77"/>
      <c r="R50" s="77"/>
      <c r="S50" s="77"/>
      <c r="T50" s="77"/>
      <c r="U50" s="57"/>
      <c r="V50" s="78"/>
      <c r="W50" s="78"/>
      <c r="X50" s="78"/>
      <c r="Y50" s="78"/>
      <c r="Z50" s="78"/>
      <c r="AA50" s="78"/>
      <c r="AB50" s="110"/>
      <c r="AC50" s="110"/>
      <c r="AD50" s="110"/>
      <c r="AE50" s="50"/>
      <c r="AF50" s="50"/>
      <c r="AG50" s="50"/>
      <c r="AH50" s="50"/>
      <c r="AI50" s="50"/>
      <c r="AJ50" s="50"/>
      <c r="AK50" s="50"/>
    </row>
    <row r="51" spans="1:37" s="116" customFormat="1" x14ac:dyDescent="0.25">
      <c r="A51" s="205"/>
      <c r="B51" s="206"/>
      <c r="C51" s="147"/>
      <c r="D51" s="145">
        <v>0</v>
      </c>
      <c r="E51" s="143" t="s">
        <v>19</v>
      </c>
      <c r="F51" s="144">
        <v>0</v>
      </c>
      <c r="G51" s="148">
        <f t="shared" si="0"/>
        <v>0</v>
      </c>
      <c r="H51" s="149"/>
      <c r="I51" s="156"/>
      <c r="J51" s="157"/>
      <c r="K51" s="157"/>
      <c r="L51" s="157"/>
      <c r="M51" s="157"/>
      <c r="N51" s="158"/>
      <c r="O51" s="111"/>
      <c r="P51" s="44">
        <f t="shared" si="1"/>
        <v>0</v>
      </c>
      <c r="Q51" s="77"/>
      <c r="R51" s="77"/>
      <c r="S51" s="77"/>
      <c r="T51" s="77"/>
      <c r="U51" s="57"/>
      <c r="V51" s="78"/>
      <c r="W51" s="78"/>
      <c r="X51" s="78"/>
      <c r="Y51" s="78"/>
      <c r="Z51" s="78"/>
      <c r="AA51" s="78"/>
      <c r="AB51" s="110"/>
      <c r="AC51" s="110"/>
      <c r="AD51" s="110"/>
      <c r="AE51" s="50"/>
      <c r="AF51" s="50"/>
      <c r="AG51" s="50"/>
      <c r="AH51" s="50"/>
      <c r="AI51" s="50"/>
      <c r="AJ51" s="50"/>
      <c r="AK51" s="50"/>
    </row>
    <row r="52" spans="1:37" s="116" customFormat="1" x14ac:dyDescent="0.25">
      <c r="A52" s="205"/>
      <c r="B52" s="206"/>
      <c r="C52" s="147"/>
      <c r="D52" s="145">
        <v>0</v>
      </c>
      <c r="E52" s="143" t="s">
        <v>19</v>
      </c>
      <c r="F52" s="144">
        <v>0</v>
      </c>
      <c r="G52" s="148">
        <f t="shared" si="0"/>
        <v>0</v>
      </c>
      <c r="H52" s="149"/>
      <c r="I52" s="213"/>
      <c r="J52" s="214"/>
      <c r="K52" s="214"/>
      <c r="L52" s="214"/>
      <c r="M52" s="214"/>
      <c r="N52" s="215"/>
      <c r="O52" s="111"/>
      <c r="P52" s="44">
        <f t="shared" si="1"/>
        <v>0</v>
      </c>
      <c r="Q52" s="77"/>
      <c r="R52" s="77"/>
      <c r="S52" s="77"/>
      <c r="T52" s="77"/>
      <c r="U52" s="57"/>
      <c r="V52" s="78"/>
      <c r="W52" s="78"/>
      <c r="X52" s="78"/>
      <c r="Y52" s="78"/>
      <c r="Z52" s="78"/>
      <c r="AA52" s="78"/>
      <c r="AB52" s="110"/>
      <c r="AC52" s="110"/>
      <c r="AD52" s="110"/>
      <c r="AE52" s="50"/>
      <c r="AF52" s="50"/>
      <c r="AG52" s="50"/>
      <c r="AH52" s="50"/>
      <c r="AI52" s="50"/>
      <c r="AJ52" s="50"/>
      <c r="AK52" s="50"/>
    </row>
    <row r="53" spans="1:37" s="116" customFormat="1" ht="25.5" customHeight="1" x14ac:dyDescent="0.25">
      <c r="A53" s="216" t="s">
        <v>63</v>
      </c>
      <c r="B53" s="217"/>
      <c r="C53" s="217"/>
      <c r="D53" s="217"/>
      <c r="E53" s="217"/>
      <c r="F53" s="140">
        <f>SUM(F41:F52)</f>
        <v>0</v>
      </c>
      <c r="G53" s="117"/>
      <c r="H53" s="118"/>
      <c r="I53" s="210"/>
      <c r="J53" s="210"/>
      <c r="K53" s="210"/>
      <c r="L53" s="210"/>
      <c r="M53" s="210"/>
      <c r="N53" s="211"/>
      <c r="O53" s="111"/>
      <c r="P53" s="77"/>
      <c r="Q53" s="77"/>
      <c r="R53" s="77"/>
      <c r="S53" s="77"/>
      <c r="T53" s="77"/>
      <c r="U53" s="57"/>
      <c r="V53" s="78"/>
      <c r="W53" s="78"/>
      <c r="X53" s="78"/>
      <c r="Y53" s="78"/>
      <c r="Z53" s="78"/>
      <c r="AA53" s="78"/>
      <c r="AB53" s="110"/>
      <c r="AC53" s="110"/>
      <c r="AD53" s="110"/>
      <c r="AE53" s="50"/>
      <c r="AF53" s="50"/>
      <c r="AG53" s="50"/>
      <c r="AH53" s="50"/>
      <c r="AI53" s="50"/>
      <c r="AJ53" s="50"/>
      <c r="AK53" s="50"/>
    </row>
    <row r="54" spans="1:37" ht="27" customHeight="1" x14ac:dyDescent="0.25">
      <c r="A54" s="12"/>
      <c r="B54" s="119"/>
      <c r="C54" s="119"/>
      <c r="D54" s="9"/>
      <c r="E54" s="26"/>
      <c r="F54" s="78"/>
      <c r="G54" s="78"/>
      <c r="H54" s="120"/>
      <c r="I54" s="78"/>
      <c r="J54" s="9"/>
      <c r="K54" s="9"/>
      <c r="L54" s="9"/>
      <c r="M54" s="9"/>
      <c r="N54" s="121"/>
      <c r="O54" s="13"/>
      <c r="P54" s="70"/>
      <c r="Q54" s="70"/>
      <c r="R54" s="70"/>
      <c r="S54" s="70"/>
      <c r="T54" s="70"/>
      <c r="U54" s="78"/>
      <c r="V54" s="78"/>
      <c r="W54" s="78"/>
      <c r="X54" s="78"/>
      <c r="Y54" s="78"/>
      <c r="Z54" s="78"/>
      <c r="AA54" s="78"/>
      <c r="AB54" s="110"/>
      <c r="AC54" s="110"/>
      <c r="AD54" s="110"/>
    </row>
    <row r="55" spans="1:37" ht="15" customHeight="1" thickBot="1" x14ac:dyDescent="0.3">
      <c r="A55" s="122"/>
      <c r="B55" s="123"/>
      <c r="C55" s="123"/>
      <c r="D55" s="124"/>
      <c r="E55" s="125"/>
      <c r="F55" s="126"/>
      <c r="G55" s="126"/>
      <c r="H55" s="127"/>
      <c r="I55" s="126"/>
      <c r="J55" s="124"/>
      <c r="K55" s="124"/>
      <c r="L55" s="124"/>
      <c r="M55" s="124"/>
      <c r="N55" s="128"/>
      <c r="O55" s="13"/>
      <c r="P55" s="70"/>
      <c r="Q55" s="70"/>
      <c r="R55" s="70"/>
      <c r="S55" s="70"/>
      <c r="T55" s="70"/>
      <c r="U55" s="78"/>
      <c r="V55" s="78"/>
      <c r="W55" s="78"/>
      <c r="X55" s="78"/>
      <c r="Y55" s="78"/>
      <c r="Z55" s="78"/>
      <c r="AA55" s="78"/>
      <c r="AB55" s="110"/>
      <c r="AC55" s="110"/>
      <c r="AD55" s="110"/>
    </row>
    <row r="56" spans="1:37" x14ac:dyDescent="0.25">
      <c r="D56" s="78"/>
      <c r="E56" s="130"/>
      <c r="F56" s="9"/>
      <c r="G56" s="9"/>
      <c r="H56" s="16"/>
      <c r="I56" s="9"/>
      <c r="J56" s="9"/>
      <c r="K56" s="9"/>
      <c r="L56" s="9"/>
      <c r="M56" s="9"/>
      <c r="N56" s="9"/>
      <c r="O56" s="9"/>
      <c r="P56" s="78"/>
      <c r="Q56" s="9"/>
      <c r="R56" s="9"/>
      <c r="S56" s="9"/>
      <c r="T56" s="78"/>
      <c r="U56" s="9"/>
      <c r="V56" s="78"/>
      <c r="W56" s="78"/>
      <c r="X56" s="78"/>
      <c r="Y56" s="78"/>
      <c r="Z56" s="78"/>
      <c r="AA56" s="78"/>
      <c r="AB56" s="110"/>
      <c r="AC56" s="110"/>
      <c r="AD56" s="110"/>
    </row>
    <row r="57" spans="1:37" x14ac:dyDescent="0.25">
      <c r="V57" s="9"/>
      <c r="W57" s="9"/>
      <c r="X57" s="9"/>
      <c r="Y57" s="9"/>
      <c r="Z57" s="9"/>
      <c r="AA57" s="9"/>
    </row>
  </sheetData>
  <sheetProtection algorithmName="SHA-512" hashValue="fE6kVCVpek/VW0OThx4m83xS5lv1u8ggTgzcqr8S+jIFR4+OZo7Bv55DmyPxN8yqM2E49YKohSYE5QZHmrliiQ==" saltValue="25n0prP8bc/JREgmcMfVOg==" spinCount="100000" sheet="1" objects="1" scenarios="1" selectLockedCells="1"/>
  <mergeCells count="90">
    <mergeCell ref="A48:B48"/>
    <mergeCell ref="A49:B49"/>
    <mergeCell ref="A50:B50"/>
    <mergeCell ref="A51:B51"/>
    <mergeCell ref="A52:B52"/>
    <mergeCell ref="B22:E22"/>
    <mergeCell ref="B21:E21"/>
    <mergeCell ref="I53:N53"/>
    <mergeCell ref="C34:G34"/>
    <mergeCell ref="C35:G35"/>
    <mergeCell ref="C36:G36"/>
    <mergeCell ref="I49:N49"/>
    <mergeCell ref="I50:N50"/>
    <mergeCell ref="I51:N51"/>
    <mergeCell ref="I52:N52"/>
    <mergeCell ref="I48:N48"/>
    <mergeCell ref="A53:E53"/>
    <mergeCell ref="I46:N46"/>
    <mergeCell ref="I47:N47"/>
    <mergeCell ref="I44:N44"/>
    <mergeCell ref="I45:N45"/>
    <mergeCell ref="G44:H44"/>
    <mergeCell ref="G45:H45"/>
    <mergeCell ref="G46:H46"/>
    <mergeCell ref="G47:H47"/>
    <mergeCell ref="A45:B45"/>
    <mergeCell ref="A46:B46"/>
    <mergeCell ref="A47:B47"/>
    <mergeCell ref="A44:B44"/>
    <mergeCell ref="I43:N43"/>
    <mergeCell ref="C31:G31"/>
    <mergeCell ref="C32:G32"/>
    <mergeCell ref="J33:N33"/>
    <mergeCell ref="J34:N34"/>
    <mergeCell ref="J35:N35"/>
    <mergeCell ref="J36:N36"/>
    <mergeCell ref="I40:N40"/>
    <mergeCell ref="I41:N41"/>
    <mergeCell ref="A38:N38"/>
    <mergeCell ref="C33:G33"/>
    <mergeCell ref="G43:H43"/>
    <mergeCell ref="A40:B40"/>
    <mergeCell ref="A41:B41"/>
    <mergeCell ref="A42:B42"/>
    <mergeCell ref="A43:B43"/>
    <mergeCell ref="B6:J6"/>
    <mergeCell ref="G7:H7"/>
    <mergeCell ref="J32:N32"/>
    <mergeCell ref="A5:N5"/>
    <mergeCell ref="H13:K13"/>
    <mergeCell ref="F13:G13"/>
    <mergeCell ref="J27:N27"/>
    <mergeCell ref="J28:N28"/>
    <mergeCell ref="A25:N25"/>
    <mergeCell ref="J30:N30"/>
    <mergeCell ref="C27:G27"/>
    <mergeCell ref="C28:G28"/>
    <mergeCell ref="J31:N31"/>
    <mergeCell ref="C29:G29"/>
    <mergeCell ref="C30:G30"/>
    <mergeCell ref="A26:N26"/>
    <mergeCell ref="B18:E18"/>
    <mergeCell ref="B19:E19"/>
    <mergeCell ref="B20:E20"/>
    <mergeCell ref="B7:D7"/>
    <mergeCell ref="B15:E15"/>
    <mergeCell ref="B16:E16"/>
    <mergeCell ref="B13:E13"/>
    <mergeCell ref="B10:E10"/>
    <mergeCell ref="B11:E11"/>
    <mergeCell ref="B12:E12"/>
    <mergeCell ref="F10:L10"/>
    <mergeCell ref="F12:L12"/>
    <mergeCell ref="G40:H40"/>
    <mergeCell ref="G41:H41"/>
    <mergeCell ref="G42:H42"/>
    <mergeCell ref="F16:L16"/>
    <mergeCell ref="F18:I18"/>
    <mergeCell ref="F11:L11"/>
    <mergeCell ref="I42:N42"/>
    <mergeCell ref="J29:N29"/>
    <mergeCell ref="F19:L19"/>
    <mergeCell ref="F20:L20"/>
    <mergeCell ref="F21:L21"/>
    <mergeCell ref="F22:L22"/>
    <mergeCell ref="G49:H49"/>
    <mergeCell ref="G48:H48"/>
    <mergeCell ref="G50:H50"/>
    <mergeCell ref="G51:H51"/>
    <mergeCell ref="G52:H52"/>
  </mergeCells>
  <conditionalFormatting sqref="F10">
    <cfRule type="cellIs" priority="77" operator="greaterThan">
      <formula>0</formula>
    </cfRule>
    <cfRule type="cellIs" dxfId="9" priority="78" operator="equal">
      <formula>0</formula>
    </cfRule>
  </conditionalFormatting>
  <conditionalFormatting sqref="F16">
    <cfRule type="cellIs" priority="69" operator="greaterThan">
      <formula>0</formula>
    </cfRule>
    <cfRule type="cellIs" dxfId="8" priority="70" operator="equal">
      <formula>0</formula>
    </cfRule>
  </conditionalFormatting>
  <conditionalFormatting sqref="F19:F22">
    <cfRule type="cellIs" priority="23" operator="greaterThan">
      <formula>0</formula>
    </cfRule>
    <cfRule type="cellIs" dxfId="7" priority="24" operator="equal">
      <formula>0</formula>
    </cfRule>
  </conditionalFormatting>
  <conditionalFormatting sqref="N18">
    <cfRule type="cellIs" priority="25" operator="greaterThan">
      <formula>0</formula>
    </cfRule>
    <cfRule type="cellIs" dxfId="6" priority="26" operator="equal">
      <formula>0</formula>
    </cfRule>
  </conditionalFormatting>
  <conditionalFormatting sqref="L13">
    <cfRule type="cellIs" priority="21" operator="greaterThan">
      <formula>0</formula>
    </cfRule>
    <cfRule type="cellIs" dxfId="5" priority="22" operator="equal">
      <formula>0</formula>
    </cfRule>
  </conditionalFormatting>
  <conditionalFormatting sqref="F13">
    <cfRule type="cellIs" priority="15" operator="greaterThan">
      <formula>0</formula>
    </cfRule>
    <cfRule type="cellIs" dxfId="4" priority="16" operator="equal">
      <formula>0</formula>
    </cfRule>
  </conditionalFormatting>
  <conditionalFormatting sqref="N13">
    <cfRule type="cellIs" priority="19" operator="greaterThan">
      <formula>0</formula>
    </cfRule>
    <cfRule type="cellIs" dxfId="3" priority="20" operator="equal">
      <formula>0</formula>
    </cfRule>
  </conditionalFormatting>
  <conditionalFormatting sqref="F11">
    <cfRule type="cellIs" priority="13" operator="greaterThan">
      <formula>0</formula>
    </cfRule>
    <cfRule type="cellIs" dxfId="2" priority="14" operator="equal">
      <formula>0</formula>
    </cfRule>
  </conditionalFormatting>
  <conditionalFormatting sqref="N12">
    <cfRule type="cellIs" priority="5" operator="greaterThan">
      <formula>0</formula>
    </cfRule>
    <cfRule type="cellIs" dxfId="1" priority="6" operator="equal">
      <formula>0</formula>
    </cfRule>
  </conditionalFormatting>
  <conditionalFormatting sqref="F12">
    <cfRule type="cellIs" priority="1" operator="greaterThan">
      <formula>0</formula>
    </cfRule>
    <cfRule type="cellIs" dxfId="0" priority="2" operator="equal">
      <formula>0</formula>
    </cfRule>
  </conditionalFormatting>
  <dataValidations count="3">
    <dataValidation type="list" allowBlank="1" showInputMessage="1" showErrorMessage="1" sqref="F10">
      <formula1>$P$26:$P$39</formula1>
    </dataValidation>
    <dataValidation type="decimal" operator="lessThanOrEqual" allowBlank="1" showInputMessage="1" showErrorMessage="1" errorTitle="Negative Value" error="Negative value needs to be entered." sqref="F41:F52">
      <formula1>0</formula1>
    </dataValidation>
    <dataValidation type="whole" allowBlank="1" showInputMessage="1" showErrorMessage="1" errorTitle="Reason Code" error="Reason Code #1-20 must be entered." sqref="A41:A52">
      <formula1>1</formula1>
      <formula2>20</formula2>
    </dataValidation>
  </dataValidations>
  <printOptions horizontalCentered="1"/>
  <pageMargins left="0.25" right="0.25" top="0.5" bottom="0.75" header="0.3" footer="0.3"/>
  <pageSetup scale="58" orientation="portrait" r:id="rId1"/>
  <headerFooter>
    <oddFooter>&amp;L&amp;"Arial,Regular"&amp;9CP-0140 - Notice of Correction or Rejection&amp;C&amp;"Arial,Regular"&amp;9Page &amp;P of &amp;N&amp;R&amp;"Arial,Regular"&amp;9Revised 05-10-2019</oddFooter>
  </headerFooter>
  <rowBreaks count="1" manualBreakCount="1">
    <brk id="56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3" r:id="rId4" name="Check Box 199">
              <controlPr defaultSize="0" autoFill="0" autoLine="0" autoPict="0">
                <anchor moveWithCells="1">
                  <from>
                    <xdr:col>4</xdr:col>
                    <xdr:colOff>28575</xdr:colOff>
                    <xdr:row>6</xdr:row>
                    <xdr:rowOff>76200</xdr:rowOff>
                  </from>
                  <to>
                    <xdr:col>5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5" name="Check Box 200">
              <controlPr defaultSize="0" autoFill="0" autoLine="0" autoPict="0">
                <anchor moveWithCells="1">
                  <from>
                    <xdr:col>8</xdr:col>
                    <xdr:colOff>95250</xdr:colOff>
                    <xdr:row>6</xdr:row>
                    <xdr:rowOff>76200</xdr:rowOff>
                  </from>
                  <to>
                    <xdr:col>9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G31:H40"/>
  <sheetViews>
    <sheetView workbookViewId="0">
      <selection activeCell="H6" sqref="H6"/>
    </sheetView>
  </sheetViews>
  <sheetFormatPr defaultRowHeight="15" x14ac:dyDescent="0.25"/>
  <sheetData>
    <row r="31" spans="7:8" ht="15.75" x14ac:dyDescent="0.25">
      <c r="G31" s="3">
        <v>1</v>
      </c>
      <c r="H31" s="1"/>
    </row>
    <row r="32" spans="7:8" ht="15.75" x14ac:dyDescent="0.25">
      <c r="G32" s="3">
        <v>2</v>
      </c>
      <c r="H32" s="1"/>
    </row>
    <row r="33" spans="7:8" ht="15.75" x14ac:dyDescent="0.25">
      <c r="G33" s="3">
        <v>3</v>
      </c>
      <c r="H33" s="1"/>
    </row>
    <row r="34" spans="7:8" ht="15.75" x14ac:dyDescent="0.25">
      <c r="G34" s="3">
        <v>4</v>
      </c>
      <c r="H34" s="1"/>
    </row>
    <row r="35" spans="7:8" ht="15.75" x14ac:dyDescent="0.25">
      <c r="G35" s="3">
        <v>5</v>
      </c>
      <c r="H35" s="1"/>
    </row>
    <row r="36" spans="7:8" ht="15.75" x14ac:dyDescent="0.25">
      <c r="G36" s="3">
        <v>6</v>
      </c>
      <c r="H36" s="1"/>
    </row>
    <row r="37" spans="7:8" ht="15.75" x14ac:dyDescent="0.25">
      <c r="G37" s="3">
        <v>7</v>
      </c>
      <c r="H37" s="1"/>
    </row>
    <row r="38" spans="7:8" ht="15.75" x14ac:dyDescent="0.25">
      <c r="G38" s="3">
        <v>8</v>
      </c>
      <c r="H38" s="1"/>
    </row>
    <row r="39" spans="7:8" ht="15.75" x14ac:dyDescent="0.25">
      <c r="G39" s="3">
        <v>9</v>
      </c>
      <c r="H39" s="1"/>
    </row>
    <row r="40" spans="7:8" ht="16.5" thickBot="1" x14ac:dyDescent="0.3">
      <c r="G40" s="4">
        <v>10</v>
      </c>
      <c r="H40" s="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30</xdr:row>
                    <xdr:rowOff>0</xdr:rowOff>
                  </from>
                  <to>
                    <xdr:col>7</xdr:col>
                    <xdr:colOff>333375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30</xdr:row>
                    <xdr:rowOff>180975</xdr:rowOff>
                  </from>
                  <to>
                    <xdr:col>7</xdr:col>
                    <xdr:colOff>333375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180975</xdr:rowOff>
                  </from>
                  <to>
                    <xdr:col>7</xdr:col>
                    <xdr:colOff>333375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Check Box 4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180975</xdr:rowOff>
                  </from>
                  <to>
                    <xdr:col>7</xdr:col>
                    <xdr:colOff>333375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180975</xdr:rowOff>
                  </from>
                  <to>
                    <xdr:col>7</xdr:col>
                    <xdr:colOff>333375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Check Box 6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7</xdr:col>
                    <xdr:colOff>333375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Check Box 7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180975</xdr:rowOff>
                  </from>
                  <to>
                    <xdr:col>7</xdr:col>
                    <xdr:colOff>333375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Check Box 8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180975</xdr:rowOff>
                  </from>
                  <to>
                    <xdr:col>7</xdr:col>
                    <xdr:colOff>333375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1" name="Check Box 9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180975</xdr:rowOff>
                  </from>
                  <to>
                    <xdr:col>7</xdr:col>
                    <xdr:colOff>333375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2" name="Check Box 10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180975</xdr:rowOff>
                  </from>
                  <to>
                    <xdr:col>7</xdr:col>
                    <xdr:colOff>333375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CP-0140</vt:lpstr>
      <vt:lpstr>Sheet2</vt:lpstr>
      <vt:lpstr>'CP-0140'!Print_Area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Jomeiny Martinez</dc:creator>
  <cp:lastModifiedBy>Steve Fraser</cp:lastModifiedBy>
  <cp:lastPrinted>2019-04-16T20:34:46Z</cp:lastPrinted>
  <dcterms:created xsi:type="dcterms:W3CDTF">2013-06-27T21:27:13Z</dcterms:created>
  <dcterms:modified xsi:type="dcterms:W3CDTF">2019-06-12T15:53:05Z</dcterms:modified>
</cp:coreProperties>
</file>