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C:\Users\ulysses.gatdula\Desktop\~WORKING FILES AS OF 03.18.20\^Forms\DONE - To Archive\cp-0261 Change Order DBB\"/>
    </mc:Choice>
  </mc:AlternateContent>
  <bookViews>
    <workbookView xWindow="-360" yWindow="-270" windowWidth="21570" windowHeight="8910" tabRatio="850"/>
  </bookViews>
  <sheets>
    <sheet name="CO MEMO (COVER PAGE)" sheetId="10" r:id="rId1"/>
    <sheet name="CP-0261 CO DBB" sheetId="1" r:id="rId2"/>
    <sheet name="CP-0261 SUMMARY" sheetId="2" r:id="rId3"/>
    <sheet name="CP-0261 JUSTIFICATION" sheetId="3" r:id="rId4"/>
    <sheet name="Drop down menus" sheetId="9" state="hidden" r:id="rId5"/>
  </sheets>
  <definedNames>
    <definedName name="College" localSheetId="0">#REF!</definedName>
    <definedName name="College">#REF!</definedName>
    <definedName name="College2">#REF!</definedName>
    <definedName name="_xlnm.Print_Area" localSheetId="0">'CO MEMO (COVER PAGE)'!$A$1:$N$71</definedName>
    <definedName name="_xlnm.Print_Area" localSheetId="1">'CP-0261 CO DBB'!$A$1:$M$62</definedName>
    <definedName name="_xlnm.Print_Area" localSheetId="3">'CP-0261 JUSTIFICATION'!$A$1:$S$65</definedName>
    <definedName name="_xlnm.Print_Titles" localSheetId="0">'CO MEMO (COVER PAGE)'!$1:$5</definedName>
    <definedName name="_xlnm.Print_Titles" localSheetId="1">'CP-0261 CO DBB'!$1:$14</definedName>
    <definedName name="_xlnm.Print_Titles" localSheetId="3">'CP-0261 JUSTIFICATION'!$1:$14</definedName>
    <definedName name="_xlnm.Print_Titles" localSheetId="2">'CP-0261 SUMMARY'!$1:$17</definedName>
  </definedNames>
  <calcPr calcId="162913"/>
</workbook>
</file>

<file path=xl/calcChain.xml><?xml version="1.0" encoding="utf-8"?>
<calcChain xmlns="http://schemas.openxmlformats.org/spreadsheetml/2006/main">
  <c r="H17" i="10" l="1"/>
  <c r="N36" i="10" l="1"/>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N35" i="10"/>
  <c r="F35" i="10"/>
  <c r="A35" i="10"/>
  <c r="C35" i="10"/>
  <c r="D13" i="10"/>
  <c r="D11" i="10"/>
  <c r="D10" i="10"/>
  <c r="D9" i="10"/>
  <c r="D8" i="10"/>
  <c r="D6" i="10"/>
  <c r="C15" i="10"/>
  <c r="G18" i="10"/>
  <c r="G22" i="10"/>
  <c r="G17" i="10"/>
  <c r="A64" i="3" l="1"/>
  <c r="M27" i="1" l="1"/>
  <c r="D9" i="2" l="1"/>
  <c r="D8" i="2"/>
  <c r="D7" i="2"/>
  <c r="O39" i="3"/>
  <c r="E16" i="3" s="1"/>
  <c r="J18" i="1" l="1"/>
  <c r="C13" i="3" s="1"/>
  <c r="G36" i="1" l="1"/>
  <c r="M8" i="3" l="1"/>
  <c r="F61" i="2" l="1"/>
  <c r="E27" i="3" s="1"/>
  <c r="F64" i="2" l="1"/>
  <c r="E30" i="3" s="1"/>
  <c r="H64" i="2"/>
  <c r="E36" i="3" s="1"/>
  <c r="O43" i="3" l="1"/>
  <c r="H65" i="2" l="1"/>
  <c r="E37" i="3" s="1"/>
  <c r="F65" i="2"/>
  <c r="E31" i="3" s="1"/>
  <c r="J64" i="2"/>
  <c r="E42" i="3" s="1"/>
  <c r="N55" i="2" l="1"/>
  <c r="N56" i="2"/>
  <c r="N57" i="2" l="1"/>
  <c r="M22" i="1" s="1"/>
  <c r="O41" i="3"/>
  <c r="G19" i="10" l="1"/>
  <c r="M28" i="1"/>
  <c r="M29" i="1"/>
  <c r="H63" i="2"/>
  <c r="E35" i="3" s="1"/>
  <c r="H62" i="2"/>
  <c r="E34" i="3" s="1"/>
  <c r="F63" i="2"/>
  <c r="E29" i="3" s="1"/>
  <c r="M30" i="1" l="1"/>
  <c r="G25" i="10" s="1"/>
  <c r="G24" i="10"/>
  <c r="J63" i="2"/>
  <c r="E41" i="3" s="1"/>
  <c r="O42" i="3"/>
  <c r="O40" i="3"/>
  <c r="M20" i="1" l="1"/>
  <c r="M24" i="1" s="1"/>
  <c r="M21" i="1"/>
  <c r="M23" i="1" s="1"/>
  <c r="M25" i="1" l="1"/>
  <c r="G20" i="10" s="1"/>
  <c r="E22" i="1"/>
  <c r="B10" i="3"/>
  <c r="B9" i="3"/>
  <c r="Q20" i="3"/>
  <c r="L16" i="2" l="1"/>
  <c r="K9" i="3"/>
  <c r="D15" i="2"/>
  <c r="L13" i="2"/>
  <c r="D16" i="2"/>
  <c r="D14" i="2"/>
  <c r="D13" i="2"/>
  <c r="R27" i="3" l="1"/>
  <c r="R40" i="3" l="1"/>
  <c r="R30" i="3"/>
  <c r="R41" i="3"/>
  <c r="R31" i="3"/>
  <c r="R43" i="3"/>
  <c r="R39" i="3"/>
  <c r="R28" i="3"/>
  <c r="R42" i="3"/>
  <c r="R29" i="3"/>
  <c r="R37" i="3"/>
  <c r="H37" i="3"/>
  <c r="H31" i="3"/>
  <c r="H41" i="3"/>
  <c r="H29" i="3"/>
  <c r="R35" i="3"/>
  <c r="H35" i="3"/>
  <c r="R34" i="3"/>
  <c r="R36" i="3"/>
  <c r="R33" i="3"/>
  <c r="B11" i="3"/>
  <c r="R10" i="3"/>
  <c r="R9" i="3"/>
  <c r="E8" i="3"/>
  <c r="B8" i="3"/>
  <c r="F62" i="2"/>
  <c r="E28" i="3" s="1"/>
  <c r="H28" i="3" s="1"/>
  <c r="H61" i="2"/>
  <c r="E33" i="3" s="1"/>
  <c r="J62" i="2" l="1"/>
  <c r="E40" i="3" s="1"/>
  <c r="J61" i="2"/>
  <c r="E39" i="3" s="1"/>
  <c r="J65" i="2"/>
  <c r="E43" i="3" s="1"/>
  <c r="H43" i="3" l="1"/>
  <c r="H42" i="3"/>
  <c r="H33" i="3" l="1"/>
  <c r="H34" i="3"/>
  <c r="H30" i="3"/>
  <c r="H36" i="3"/>
  <c r="H27" i="3"/>
  <c r="L10" i="3" l="1"/>
  <c r="M16" i="3" s="1"/>
  <c r="H40" i="3"/>
  <c r="H39" i="3"/>
  <c r="M11" i="3" s="1"/>
  <c r="M13" i="3" l="1"/>
  <c r="M12" i="3"/>
</calcChain>
</file>

<file path=xl/sharedStrings.xml><?xml version="1.0" encoding="utf-8"?>
<sst xmlns="http://schemas.openxmlformats.org/spreadsheetml/2006/main" count="267" uniqueCount="169">
  <si>
    <t>PROJECT NUMBER:</t>
  </si>
  <si>
    <t>DATE:</t>
  </si>
  <si>
    <t>The Contract is changed as follows:</t>
  </si>
  <si>
    <t>n</t>
  </si>
  <si>
    <t>Contract Sum will be</t>
  </si>
  <si>
    <t>by this Change Order in the amount of:</t>
  </si>
  <si>
    <t>New Contract Sum including this Change Order:</t>
  </si>
  <si>
    <t>Contract Sum prior to this Change Order:</t>
  </si>
  <si>
    <t>Total Change Orders to this Contract:</t>
  </si>
  <si>
    <t>The funding source for this Change Order is:</t>
  </si>
  <si>
    <t>Contractor must sign and return this Change Order by (date):</t>
  </si>
  <si>
    <t>(10 days from date CO issued to Contractor)</t>
  </si>
  <si>
    <t>LOS ANGELES COMMUNITY COLLEGE DISTRICT</t>
  </si>
  <si>
    <t>DEPARTMENT OF FACILITIES PLANNING AND DEVELOPMENT</t>
  </si>
  <si>
    <t>SUSTAINABLE BUILDING PROGRAM</t>
  </si>
  <si>
    <t>Reason Code</t>
  </si>
  <si>
    <t>File #</t>
  </si>
  <si>
    <t>DSA #03-</t>
  </si>
  <si>
    <t>PROJECT NAME:</t>
  </si>
  <si>
    <t>Change Order No.:</t>
  </si>
  <si>
    <t>COLLEGE:</t>
  </si>
  <si>
    <t>Date</t>
  </si>
  <si>
    <t>PURCHASE ORDER / CONTRACT NUMBER:</t>
  </si>
  <si>
    <t>PROJECT NO.:</t>
  </si>
  <si>
    <t>Change Order Amount:</t>
  </si>
  <si>
    <t>Change Order Days:</t>
  </si>
  <si>
    <t>%</t>
  </si>
  <si>
    <t>Project is:</t>
  </si>
  <si>
    <t>complete as of (date):</t>
  </si>
  <si>
    <t xml:space="preserve">Revised date of Project Substantial Completion: </t>
  </si>
  <si>
    <t>Additive Owner Requested Changes:</t>
  </si>
  <si>
    <t>---</t>
  </si>
  <si>
    <t>Additive Unforeseen Condition Changes:</t>
  </si>
  <si>
    <t>Additive Design Related Changes:</t>
  </si>
  <si>
    <t>Deductive Owner Requested Changes:</t>
  </si>
  <si>
    <t>Deductive Unforeseen Condition Changes:</t>
  </si>
  <si>
    <t>Deductive Design Related Changes:</t>
  </si>
  <si>
    <t xml:space="preserve">Describe all known future changes for Owner Requested Changes to the original Contract Documents </t>
  </si>
  <si>
    <t xml:space="preserve">Describe all known future changes for Unforeseen Condition Changes to the original Contract Documents </t>
  </si>
  <si>
    <t xml:space="preserve">Describe all known future changes for Design Related Changes to the original Contract Documents </t>
  </si>
  <si>
    <t>Additional Explanations or Comments:</t>
  </si>
  <si>
    <t>by Days:</t>
  </si>
  <si>
    <t>Indicate the amount and percentage of this Change Orders attributable to:</t>
  </si>
  <si>
    <t>Net Totals</t>
  </si>
  <si>
    <t xml:space="preserve"> Additive Totals</t>
  </si>
  <si>
    <t xml:space="preserve"> Deductive Totals</t>
  </si>
  <si>
    <t>Legend: Reason Code (RC)</t>
  </si>
  <si>
    <t>Design Related Changes:</t>
  </si>
  <si>
    <t>Owner Requested Change in Scope of Work:</t>
  </si>
  <si>
    <t>Current Change Order Amount:</t>
  </si>
  <si>
    <t>CPT - PROJECT MANAGER:</t>
  </si>
  <si>
    <t>Total Owner Requested Changes:</t>
  </si>
  <si>
    <t>Total Unforeseen Changes:</t>
  </si>
  <si>
    <t>Total Design Related Changes:</t>
  </si>
  <si>
    <t>Change Order Justification Form</t>
  </si>
  <si>
    <t>The date of Substantial Completion as of the date of this Change Order therefore is/remains:</t>
  </si>
  <si>
    <t>The Contract Milestones will be changed due to this Change Order:</t>
  </si>
  <si>
    <r>
      <t xml:space="preserve">The Contract Time will be: </t>
    </r>
    <r>
      <rPr>
        <i/>
        <sz val="9"/>
        <color theme="1"/>
        <rFont val="Arial"/>
        <family val="2"/>
      </rPr>
      <t>(if "unchanged" enter "0")</t>
    </r>
  </si>
  <si>
    <t>CURRENT CHANGE ORDER AMOUNT AND PERCENTAGE</t>
  </si>
  <si>
    <r>
      <t xml:space="preserve">Indicate the amount for </t>
    </r>
    <r>
      <rPr>
        <b/>
        <i/>
        <sz val="10"/>
        <color theme="3"/>
        <rFont val="Arial"/>
        <family val="2"/>
      </rPr>
      <t>"PREVIOUS"</t>
    </r>
    <r>
      <rPr>
        <i/>
        <sz val="10"/>
        <color theme="3"/>
        <rFont val="Arial"/>
        <family val="2"/>
      </rPr>
      <t xml:space="preserve"> Contract Change Orders attributable to:</t>
    </r>
  </si>
  <si>
    <r>
      <t xml:space="preserve">CURRENT CHANGE ORDER SUMMARY
</t>
    </r>
    <r>
      <rPr>
        <sz val="10"/>
        <color theme="1"/>
        <rFont val="Arial"/>
        <family val="2"/>
      </rPr>
      <t>(Not including previous change orders)</t>
    </r>
  </si>
  <si>
    <r>
      <t xml:space="preserve">PREVIOUS CHANGE ORDER SUMMARY
</t>
    </r>
    <r>
      <rPr>
        <sz val="10"/>
        <color theme="1"/>
        <rFont val="Arial"/>
        <family val="2"/>
      </rPr>
      <t>(Not including current change orders)</t>
    </r>
  </si>
  <si>
    <t>CHANGE ORDER DOCUMENT ROUTING SHEET</t>
  </si>
  <si>
    <t>(Routing sheet is not be mailed with executed document - attach only to file copy)</t>
  </si>
  <si>
    <t>Unforeseen Condition Changes:</t>
  </si>
  <si>
    <t>Explain why these conditions were not considered in the original Contract Documents</t>
  </si>
  <si>
    <t>Signature</t>
  </si>
  <si>
    <t>College Project Team Manager
(Print Name)</t>
  </si>
  <si>
    <t>College Project Director
(Print Name)</t>
  </si>
  <si>
    <t>PMO Program Controls
(Print Name)</t>
  </si>
  <si>
    <t>PMO Program Director
(Print Name)</t>
  </si>
  <si>
    <t>Regional Program Director (RPD)
(Print Name)</t>
  </si>
  <si>
    <t>Should the Contractor fail to sign and return this Change Order as requested, the Owner reserves the right to process the Change Order unilaterally without the Contractor's signature.  If this Change Order is being issued unilaterally, check the box below.</t>
  </si>
  <si>
    <t xml:space="preserve">       This Change Order is being issued as a Unilateral Change Order by the District</t>
  </si>
  <si>
    <r>
      <rPr>
        <b/>
        <i/>
        <u/>
        <sz val="8"/>
        <color theme="1"/>
        <rFont val="Arial"/>
        <family val="2"/>
      </rPr>
      <t>NOTE</t>
    </r>
    <r>
      <rPr>
        <b/>
        <i/>
        <sz val="8"/>
        <color theme="1"/>
        <rFont val="Arial"/>
        <family val="2"/>
      </rPr>
      <t>: By the execution of this Change Order, all parties accept the Contract Sum change and the change in the date of Substantial Completion, if any, and expressly waive any claims for any additional compensation, damages, or time extensions not included in this document, in connection with the above referenced changes.</t>
    </r>
  </si>
  <si>
    <t>CHANGE ORDER (CO)</t>
  </si>
  <si>
    <r>
      <rPr>
        <b/>
        <i/>
        <u/>
        <sz val="8"/>
        <color theme="1"/>
        <rFont val="Arial"/>
        <family val="2"/>
      </rPr>
      <t>NOTE</t>
    </r>
    <r>
      <rPr>
        <b/>
        <i/>
        <sz val="8"/>
        <color theme="1"/>
        <rFont val="Arial"/>
        <family val="2"/>
      </rPr>
      <t xml:space="preserve">: In accordance with the provisions of Articles 4.4 and 7.4 of the General Conditions, failure by the Contractor to submit a timely and proper Claim after issuance of a Unilateral Change Order by the District constitutes a waiver by the Contractor of its right to further recourse or recovery, either by means of the Claims Dispute Resolution Process or by any other legal process otherwise provided for under Applicable Laws, based on an assertion that the amount of the contract adjustment on account of the change or delay described in such change order proposal, change order request, or otherwise, should be different than the amount of the contract adjustment set forth in such Unilateral Change Order.  </t>
    </r>
  </si>
  <si>
    <t>Code/Agency Required Changes:</t>
  </si>
  <si>
    <t>Additive Code/Agency Required Changes:</t>
  </si>
  <si>
    <t>Deductive Code/Agency Required Changes:</t>
  </si>
  <si>
    <t>Total Code/Agency Required Changes:</t>
  </si>
  <si>
    <t xml:space="preserve">Describe all known future changes for Code/Agency Required Changes to the original Contract Documents </t>
  </si>
  <si>
    <t>Change Percentage (to date)</t>
  </si>
  <si>
    <t>%  Owner</t>
  </si>
  <si>
    <t>%  Unforeseen</t>
  </si>
  <si>
    <t>%  Design  /  Code/Agency</t>
  </si>
  <si>
    <t>Design-Builder/Contractor Firm
(Print Name &amp; Company)</t>
  </si>
  <si>
    <t>COR #</t>
  </si>
  <si>
    <t>COR Date</t>
  </si>
  <si>
    <t>Additive COR Cost</t>
  </si>
  <si>
    <r>
      <t xml:space="preserve">Deductive COR Cost                </t>
    </r>
    <r>
      <rPr>
        <b/>
        <i/>
        <sz val="8"/>
        <color rgb="FFC00000"/>
        <rFont val="Arial"/>
        <family val="2"/>
      </rPr>
      <t>(enter as negative number)</t>
    </r>
  </si>
  <si>
    <t>Additive COR's this Change Order:</t>
  </si>
  <si>
    <t>Deductive COR's this Change Order:</t>
  </si>
  <si>
    <t>Net COR's this Change Order:</t>
  </si>
  <si>
    <t>COR Description</t>
  </si>
  <si>
    <t>College President
(Print Name)</t>
  </si>
  <si>
    <t>Dr. Rueben Smith</t>
  </si>
  <si>
    <t>LACCD Chief Facilities Executive or 
Director of Facilities Planning &amp; Development
(Print Name)</t>
  </si>
  <si>
    <t>Return of Unused Allowance/Contingency</t>
  </si>
  <si>
    <t>East Los Angeles College</t>
  </si>
  <si>
    <t>Los Angeles City College</t>
  </si>
  <si>
    <t>Los Angeles Harbor College</t>
  </si>
  <si>
    <t>Los Angeles Mission College</t>
  </si>
  <si>
    <t>Los Angeles Pierce College</t>
  </si>
  <si>
    <t>Los Angeles Southwest College</t>
  </si>
  <si>
    <t>Los Angeles Trade Tech College</t>
  </si>
  <si>
    <t>Los Angeles Valley College</t>
  </si>
  <si>
    <t>Design Build (DB)</t>
  </si>
  <si>
    <t>Lease-Leaseback (LLB)</t>
  </si>
  <si>
    <t>West Los Angeles College</t>
  </si>
  <si>
    <t>Additive Return Unused Allowance/Contingency:</t>
  </si>
  <si>
    <t>Deductive Return Unused Allowance/Contingency</t>
  </si>
  <si>
    <t>Total Return Unused Allowance/Contingency</t>
  </si>
  <si>
    <t>PO / CONTRACT NO.:</t>
  </si>
  <si>
    <t>DCPC Summary:</t>
  </si>
  <si>
    <t>Total DCPC amount applied to this Change Order:</t>
  </si>
  <si>
    <t>Remaining DCPC amount after this Change Order:</t>
  </si>
  <si>
    <t>Total % of DCPC Remaining after this Change Order:</t>
  </si>
  <si>
    <r>
      <t xml:space="preserve">TOTAL PREVIOUS CHANGE ORDERS 
</t>
    </r>
    <r>
      <rPr>
        <b/>
        <sz val="9"/>
        <color rgb="FFFF0000"/>
        <rFont val="Arial"/>
        <family val="2"/>
      </rPr>
      <t>(Not including District Controlled Project Contingency)</t>
    </r>
  </si>
  <si>
    <t>Total DCPC amount applied to previously authorized Change Orders:</t>
  </si>
  <si>
    <t xml:space="preserve">   • District Controlled Project Contingency (DCPC) Amount, if applicable:</t>
  </si>
  <si>
    <t>Original Contract Award Amount:</t>
  </si>
  <si>
    <t>Net change by previously authorized Change Orders, not including DCPC:</t>
  </si>
  <si>
    <t>Change Order % of the Original Contract Award Amount Less DCPC Amount:</t>
  </si>
  <si>
    <t>Original Contract Award Amount Less DCPC Amount:</t>
  </si>
  <si>
    <t>% of Original Contract Award Less DCPC</t>
  </si>
  <si>
    <r>
      <t xml:space="preserve">Previously Executed Change Order Amount:
</t>
    </r>
    <r>
      <rPr>
        <sz val="9"/>
        <rFont val="Arial"/>
        <family val="2"/>
      </rPr>
      <t>(Not including District Controlled Project Contingency)</t>
    </r>
  </si>
  <si>
    <t xml:space="preserve">   • Total Amount of Accepted Base Bid + Allowances + Non-DCPC Contingency:</t>
  </si>
  <si>
    <t>PURCHASE ORDER / CONTRACT NO.:</t>
  </si>
  <si>
    <t>SUMMARY</t>
  </si>
  <si>
    <t>DESIGN-BID-BUILD</t>
  </si>
  <si>
    <t>DESIGN-BID-BUILD CHANGE ORDER REQUEST SUMMARY</t>
  </si>
  <si>
    <t>CONTRACTOR NAME:</t>
  </si>
  <si>
    <t>AOR / Design Consultant Firm
(Print Name &amp; Company)</t>
  </si>
  <si>
    <r>
      <t xml:space="preserve">Name </t>
    </r>
    <r>
      <rPr>
        <sz val="9"/>
        <color theme="1"/>
        <rFont val="Arial"/>
        <family val="2"/>
      </rPr>
      <t>(Print Name)</t>
    </r>
  </si>
  <si>
    <r>
      <rPr>
        <b/>
        <sz val="11"/>
        <color theme="1"/>
        <rFont val="Arial"/>
        <family val="2"/>
      </rPr>
      <t xml:space="preserve">College Project Director </t>
    </r>
    <r>
      <rPr>
        <sz val="9"/>
        <color theme="1"/>
        <rFont val="Arial"/>
        <family val="2"/>
      </rPr>
      <t>(Signature)</t>
    </r>
  </si>
  <si>
    <t>DESIGN-BID-BUILD CHANGE ORDER (CO)</t>
  </si>
  <si>
    <t>MEMO FOR RECORD - CHANGE ORDER (CO)</t>
  </si>
  <si>
    <t>Date:</t>
  </si>
  <si>
    <t>College:</t>
  </si>
  <si>
    <t>Project Name:</t>
  </si>
  <si>
    <t>Contractor Name:</t>
  </si>
  <si>
    <t>Architect Name:</t>
  </si>
  <si>
    <t>Delivery Method:</t>
  </si>
  <si>
    <t>Contract / PO #:</t>
  </si>
  <si>
    <t>Subject:</t>
  </si>
  <si>
    <t>Contract Time:</t>
  </si>
  <si>
    <t>days</t>
  </si>
  <si>
    <t>Original Contract Sum:</t>
  </si>
  <si>
    <t>Change Order % of the Original Amount Less DCPC:</t>
  </si>
  <si>
    <t>Owner Requested Change in Scope of Work</t>
  </si>
  <si>
    <t>Target Board of Trustees (BOT) Approval Date:</t>
  </si>
  <si>
    <t>Unforeseen Condition Changes</t>
  </si>
  <si>
    <t>Issued as Unilateral Change Order by the District:</t>
  </si>
  <si>
    <t>Design Related Changes</t>
  </si>
  <si>
    <t>Code/Agency Required Changes</t>
  </si>
  <si>
    <t>Additional Notes:</t>
  </si>
  <si>
    <t>N/A</t>
  </si>
  <si>
    <t>This Change Order includes the following work:</t>
  </si>
  <si>
    <t>COR No.</t>
  </si>
  <si>
    <t>COR Amount</t>
  </si>
  <si>
    <t>RC</t>
  </si>
  <si>
    <t>DCPC</t>
  </si>
  <si>
    <t>Increased</t>
  </si>
  <si>
    <t>Decreased</t>
  </si>
  <si>
    <t>Unchanged</t>
  </si>
  <si>
    <t>Unilateral</t>
  </si>
  <si>
    <t>Design-Bid-Build</t>
  </si>
  <si>
    <t>ARCHITECT FIRM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</si>
</sst>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409]d\-mmm\-yy;@"/>
    <numFmt numFmtId="166" formatCode="0.0000%"/>
    <numFmt numFmtId="167" formatCode="0.000%"/>
    <numFmt numFmtId="168" formatCode="mm/dd/yy;@"/>
    <numFmt numFmtId="169" formatCode="&quot;$&quot;#,##0.00"/>
  </numFmts>
  <fonts count="47" x14ac:knownFonts="1">
    <font>
      <sz val="11"/>
      <color theme="1"/>
      <name val="Calibri"/>
      <family val="2"/>
      <scheme val="minor"/>
    </font>
    <font>
      <sz val="9"/>
      <color theme="1"/>
      <name val="Arial"/>
      <family val="2"/>
    </font>
    <font>
      <b/>
      <sz val="9"/>
      <color theme="1"/>
      <name val="Arial"/>
      <family val="2"/>
    </font>
    <font>
      <sz val="9"/>
      <color theme="1"/>
      <name val="Wingdings"/>
      <charset val="2"/>
    </font>
    <font>
      <sz val="12"/>
      <color theme="1"/>
      <name val="Wingdings"/>
      <charset val="2"/>
    </font>
    <font>
      <b/>
      <sz val="8"/>
      <color theme="1"/>
      <name val="Arial"/>
      <family val="2"/>
    </font>
    <font>
      <sz val="8"/>
      <color theme="1"/>
      <name val="Arial"/>
      <family val="2"/>
    </font>
    <font>
      <b/>
      <sz val="12"/>
      <color theme="1"/>
      <name val="Arial"/>
      <family val="2"/>
    </font>
    <font>
      <b/>
      <sz val="18"/>
      <color theme="1"/>
      <name val="Arial"/>
      <family val="2"/>
    </font>
    <font>
      <sz val="6"/>
      <color theme="1"/>
      <name val="Arial"/>
      <family val="2"/>
    </font>
    <font>
      <sz val="11"/>
      <color theme="1"/>
      <name val="Arial"/>
      <family val="2"/>
    </font>
    <font>
      <b/>
      <sz val="14"/>
      <color theme="1"/>
      <name val="Arial Narrow"/>
      <family val="2"/>
    </font>
    <font>
      <sz val="10"/>
      <color theme="1"/>
      <name val="Arial Narrow"/>
      <family val="2"/>
    </font>
    <font>
      <b/>
      <sz val="11"/>
      <color theme="1"/>
      <name val="Arial"/>
      <family val="2"/>
    </font>
    <font>
      <b/>
      <sz val="16"/>
      <color theme="1"/>
      <name val="Arial"/>
      <family val="2"/>
    </font>
    <font>
      <b/>
      <sz val="12"/>
      <color theme="0"/>
      <name val="Arial"/>
      <family val="2"/>
    </font>
    <font>
      <b/>
      <sz val="10"/>
      <color theme="1"/>
      <name val="Arial"/>
      <family val="2"/>
    </font>
    <font>
      <sz val="9"/>
      <color rgb="FFFF0000"/>
      <name val="Arial"/>
      <family val="2"/>
    </font>
    <font>
      <sz val="76"/>
      <color theme="1"/>
      <name val="Arial"/>
      <family val="2"/>
    </font>
    <font>
      <i/>
      <sz val="8"/>
      <color theme="1"/>
      <name val="Arial"/>
      <family val="2"/>
    </font>
    <font>
      <sz val="7"/>
      <color theme="1"/>
      <name val="Wingdings"/>
      <charset val="2"/>
    </font>
    <font>
      <sz val="8"/>
      <color rgb="FF000000"/>
      <name val="Tahoma"/>
      <family val="2"/>
    </font>
    <font>
      <sz val="11"/>
      <color theme="1"/>
      <name val="Calibri"/>
      <family val="2"/>
      <scheme val="minor"/>
    </font>
    <font>
      <sz val="9"/>
      <color rgb="FFC00000"/>
      <name val="Arial"/>
      <family val="2"/>
    </font>
    <font>
      <b/>
      <sz val="9"/>
      <color rgb="FFC00000"/>
      <name val="Arial"/>
      <family val="2"/>
    </font>
    <font>
      <i/>
      <sz val="10"/>
      <color theme="3"/>
      <name val="Arial"/>
      <family val="2"/>
    </font>
    <font>
      <b/>
      <i/>
      <sz val="8"/>
      <color rgb="FFC00000"/>
      <name val="Arial"/>
      <family val="2"/>
    </font>
    <font>
      <i/>
      <sz val="9"/>
      <color theme="1"/>
      <name val="Arial"/>
      <family val="2"/>
    </font>
    <font>
      <b/>
      <i/>
      <sz val="8"/>
      <color theme="1"/>
      <name val="Arial"/>
      <family val="2"/>
    </font>
    <font>
      <b/>
      <i/>
      <sz val="10"/>
      <color theme="3"/>
      <name val="Arial"/>
      <family val="2"/>
    </font>
    <font>
      <b/>
      <u/>
      <sz val="11"/>
      <color theme="1"/>
      <name val="Arial"/>
      <family val="2"/>
    </font>
    <font>
      <sz val="10"/>
      <color theme="1"/>
      <name val="Arial"/>
      <family val="2"/>
    </font>
    <font>
      <sz val="9"/>
      <name val="Wingdings"/>
      <charset val="2"/>
    </font>
    <font>
      <i/>
      <sz val="11"/>
      <color theme="1"/>
      <name val="Arial"/>
      <family val="2"/>
    </font>
    <font>
      <i/>
      <sz val="9"/>
      <name val="Arial"/>
      <family val="2"/>
    </font>
    <font>
      <i/>
      <sz val="10"/>
      <name val="Calibri"/>
      <family val="2"/>
      <scheme val="minor"/>
    </font>
    <font>
      <sz val="9"/>
      <name val="Arial"/>
      <family val="2"/>
    </font>
    <font>
      <b/>
      <u/>
      <sz val="9"/>
      <color theme="1"/>
      <name val="Arial"/>
      <family val="2"/>
    </font>
    <font>
      <b/>
      <i/>
      <u/>
      <sz val="8"/>
      <color theme="1"/>
      <name val="Arial"/>
      <family val="2"/>
    </font>
    <font>
      <sz val="12"/>
      <color theme="1"/>
      <name val="Arial"/>
      <family val="2"/>
    </font>
    <font>
      <sz val="10"/>
      <name val="Arial"/>
      <family val="2"/>
    </font>
    <font>
      <b/>
      <sz val="9"/>
      <color rgb="FFFF0000"/>
      <name val="Arial"/>
      <family val="2"/>
    </font>
    <font>
      <sz val="8"/>
      <name val="Arial"/>
      <family val="2"/>
    </font>
    <font>
      <b/>
      <sz val="9"/>
      <name val="Arial"/>
      <family val="2"/>
    </font>
    <font>
      <sz val="11"/>
      <name val="Calibri"/>
      <family val="2"/>
      <scheme val="minor"/>
    </font>
    <font>
      <b/>
      <i/>
      <sz val="8"/>
      <name val="Arial"/>
      <family val="2"/>
    </font>
    <font>
      <u/>
      <sz val="9"/>
      <color theme="1"/>
      <name val="Arial"/>
      <family val="2"/>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auto="1"/>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indexed="64"/>
      </top>
      <bottom style="thin">
        <color indexed="64"/>
      </bottom>
      <diagonal/>
    </border>
    <border>
      <left/>
      <right style="thin">
        <color indexed="64"/>
      </right>
      <top style="medium">
        <color auto="1"/>
      </top>
      <bottom style="thin">
        <color indexed="64"/>
      </bottom>
      <diagonal/>
    </border>
    <border>
      <left style="thin">
        <color auto="1"/>
      </left>
      <right/>
      <top style="medium">
        <color auto="1"/>
      </top>
      <bottom style="thin">
        <color indexed="64"/>
      </bottom>
      <diagonal/>
    </border>
    <border>
      <left style="thin">
        <color indexed="64"/>
      </left>
      <right style="thin">
        <color indexed="64"/>
      </right>
      <top/>
      <bottom style="medium">
        <color indexed="64"/>
      </bottom>
      <diagonal/>
    </border>
    <border>
      <left/>
      <right style="thin">
        <color indexed="64"/>
      </right>
      <top style="medium">
        <color auto="1"/>
      </top>
      <bottom/>
      <diagonal/>
    </border>
    <border>
      <left style="thin">
        <color auto="1"/>
      </left>
      <right style="thin">
        <color indexed="64"/>
      </right>
      <top style="medium">
        <color auto="1"/>
      </top>
      <bottom/>
      <diagonal/>
    </border>
    <border>
      <left style="medium">
        <color auto="1"/>
      </left>
      <right style="thin">
        <color indexed="64"/>
      </right>
      <top/>
      <bottom style="medium">
        <color auto="1"/>
      </bottom>
      <diagonal/>
    </border>
    <border>
      <left/>
      <right style="thin">
        <color indexed="64"/>
      </right>
      <top style="thin">
        <color auto="1"/>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ck">
        <color indexed="64"/>
      </top>
      <bottom style="thin">
        <color indexed="64"/>
      </bottom>
      <diagonal/>
    </border>
    <border>
      <left/>
      <right/>
      <top style="thin">
        <color indexed="64"/>
      </top>
      <bottom style="medium">
        <color indexed="64"/>
      </bottom>
      <diagonal/>
    </border>
    <border>
      <left style="medium">
        <color auto="1"/>
      </left>
      <right/>
      <top style="thin">
        <color auto="1"/>
      </top>
      <bottom/>
      <diagonal/>
    </border>
  </borders>
  <cellStyleXfs count="7">
    <xf numFmtId="0" fontId="0" fillId="0" borderId="0"/>
    <xf numFmtId="16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40" fillId="0" borderId="0"/>
    <xf numFmtId="9" fontId="40" fillId="0" borderId="0" applyFont="0" applyFill="0" applyBorder="0" applyAlignment="0" applyProtection="0"/>
    <xf numFmtId="44" fontId="40" fillId="0" borderId="0" applyFont="0" applyFill="0" applyBorder="0" applyAlignment="0" applyProtection="0"/>
  </cellStyleXfs>
  <cellXfs count="424">
    <xf numFmtId="0" fontId="0" fillId="0" borderId="0" xfId="0"/>
    <xf numFmtId="0" fontId="1" fillId="0" borderId="0" xfId="0" applyFont="1"/>
    <xf numFmtId="0" fontId="1" fillId="0" borderId="0" xfId="0" applyFont="1" applyBorder="1" applyAlignment="1">
      <alignment horizontal="right"/>
    </xf>
    <xf numFmtId="0" fontId="10" fillId="0" borderId="0" xfId="0" applyFont="1"/>
    <xf numFmtId="0" fontId="11" fillId="0" borderId="0" xfId="0" applyFont="1" applyAlignment="1">
      <alignment vertical="center"/>
    </xf>
    <xf numFmtId="0" fontId="12" fillId="0" borderId="0" xfId="0" applyFont="1" applyAlignment="1"/>
    <xf numFmtId="44" fontId="1" fillId="0" borderId="0" xfId="0" applyNumberFormat="1" applyFont="1" applyFill="1" applyBorder="1" applyAlignment="1">
      <alignment horizontal="center"/>
    </xf>
    <xf numFmtId="0" fontId="1" fillId="0" borderId="0" xfId="0" applyFont="1" applyBorder="1" applyAlignment="1" applyProtection="1">
      <alignment horizontal="center"/>
    </xf>
    <xf numFmtId="0" fontId="1" fillId="0" borderId="0" xfId="0" applyFont="1" applyBorder="1" applyAlignment="1">
      <alignment horizontal="center"/>
    </xf>
    <xf numFmtId="0" fontId="2" fillId="0" borderId="0" xfId="0" applyFont="1" applyBorder="1" applyAlignment="1">
      <alignment horizontal="right"/>
    </xf>
    <xf numFmtId="0" fontId="8" fillId="0" borderId="0" xfId="0" applyFont="1" applyBorder="1" applyAlignment="1" applyProtection="1">
      <alignment horizontal="center"/>
    </xf>
    <xf numFmtId="0" fontId="0" fillId="0" borderId="0" xfId="0" applyProtection="1"/>
    <xf numFmtId="0" fontId="1" fillId="0" borderId="0" xfId="0" applyFont="1" applyBorder="1" applyProtection="1"/>
    <xf numFmtId="0" fontId="2" fillId="0" borderId="0" xfId="0" applyFont="1" applyAlignment="1" applyProtection="1">
      <alignment vertical="center"/>
    </xf>
    <xf numFmtId="0" fontId="1" fillId="0" borderId="7" xfId="0" applyFont="1" applyBorder="1" applyProtection="1"/>
    <xf numFmtId="0" fontId="1" fillId="0" borderId="8" xfId="0" applyFont="1" applyBorder="1" applyProtection="1"/>
    <xf numFmtId="0" fontId="2" fillId="0" borderId="9" xfId="0" applyFont="1" applyBorder="1" applyAlignment="1" applyProtection="1">
      <alignment horizontal="left"/>
    </xf>
    <xf numFmtId="0" fontId="1" fillId="0" borderId="11" xfId="0" applyFont="1" applyBorder="1" applyProtection="1"/>
    <xf numFmtId="0" fontId="2" fillId="0" borderId="0" xfId="0" applyFont="1" applyBorder="1" applyAlignment="1" applyProtection="1">
      <alignment horizontal="center"/>
    </xf>
    <xf numFmtId="0" fontId="1" fillId="0" borderId="0" xfId="0" applyFont="1" applyProtection="1"/>
    <xf numFmtId="0" fontId="2" fillId="0" borderId="0" xfId="0" applyFont="1" applyAlignment="1" applyProtection="1">
      <alignment horizontal="right" vertical="center"/>
    </xf>
    <xf numFmtId="44" fontId="1" fillId="0" borderId="0" xfId="0" applyNumberFormat="1" applyFont="1" applyBorder="1" applyProtection="1"/>
    <xf numFmtId="0" fontId="1" fillId="0" borderId="1" xfId="0" applyFont="1" applyBorder="1" applyProtection="1"/>
    <xf numFmtId="0" fontId="10" fillId="0" borderId="0" xfId="0" applyFont="1" applyProtection="1"/>
    <xf numFmtId="0" fontId="2" fillId="0" borderId="19" xfId="0" applyFont="1" applyBorder="1" applyAlignment="1" applyProtection="1"/>
    <xf numFmtId="0" fontId="2" fillId="0" borderId="7" xfId="0" applyFont="1" applyBorder="1" applyAlignment="1" applyProtection="1"/>
    <xf numFmtId="0" fontId="2" fillId="0" borderId="21" xfId="0" applyFont="1" applyBorder="1" applyAlignment="1" applyProtection="1">
      <alignment horizontal="left"/>
    </xf>
    <xf numFmtId="0" fontId="2" fillId="0" borderId="0" xfId="0" applyFont="1" applyBorder="1" applyProtection="1"/>
    <xf numFmtId="44" fontId="2" fillId="0" borderId="10" xfId="0" applyNumberFormat="1" applyFont="1" applyBorder="1" applyAlignment="1" applyProtection="1">
      <alignment horizontal="center"/>
    </xf>
    <xf numFmtId="0" fontId="2" fillId="0" borderId="10" xfId="0" applyFont="1" applyBorder="1" applyAlignment="1" applyProtection="1">
      <alignment horizontal="left"/>
    </xf>
    <xf numFmtId="0" fontId="2" fillId="0" borderId="10" xfId="0" applyFont="1" applyBorder="1" applyAlignment="1" applyProtection="1">
      <alignment horizontal="center"/>
    </xf>
    <xf numFmtId="0" fontId="0" fillId="0" borderId="14" xfId="0" applyBorder="1" applyAlignment="1">
      <alignment horizontal="center"/>
    </xf>
    <xf numFmtId="0" fontId="2" fillId="0" borderId="0" xfId="0" applyFont="1" applyBorder="1" applyAlignment="1" applyProtection="1">
      <alignment horizontal="right"/>
    </xf>
    <xf numFmtId="44" fontId="1" fillId="0" borderId="0" xfId="0" applyNumberFormat="1" applyFont="1" applyFill="1" applyBorder="1" applyAlignment="1"/>
    <xf numFmtId="0" fontId="2" fillId="0" borderId="0" xfId="0" applyFont="1" applyBorder="1" applyAlignment="1" applyProtection="1">
      <alignment horizontal="right" wrapText="1"/>
    </xf>
    <xf numFmtId="165" fontId="2" fillId="0" borderId="3" xfId="0" applyNumberFormat="1" applyFont="1" applyBorder="1" applyAlignment="1" applyProtection="1">
      <alignment horizontal="center"/>
    </xf>
    <xf numFmtId="0" fontId="1" fillId="0" borderId="0" xfId="0" applyFont="1" applyBorder="1" applyAlignment="1">
      <alignment vertical="center"/>
    </xf>
    <xf numFmtId="0" fontId="0" fillId="0" borderId="0" xfId="0" applyBorder="1" applyAlignment="1">
      <alignment horizontal="center"/>
    </xf>
    <xf numFmtId="0" fontId="2" fillId="0" borderId="2" xfId="0" applyFont="1" applyBorder="1" applyAlignment="1" applyProtection="1"/>
    <xf numFmtId="0" fontId="1" fillId="0" borderId="0" xfId="0" applyFont="1" applyBorder="1" applyAlignment="1">
      <alignment vertical="center" wrapText="1"/>
    </xf>
    <xf numFmtId="0" fontId="2" fillId="0" borderId="0" xfId="0" applyFont="1" applyBorder="1" applyAlignment="1" applyProtection="1">
      <alignment horizontal="right"/>
    </xf>
    <xf numFmtId="0" fontId="1" fillId="0" borderId="0" xfId="0" applyNumberFormat="1" applyFont="1" applyBorder="1" applyAlignment="1">
      <alignment vertical="center" wrapText="1"/>
    </xf>
    <xf numFmtId="0" fontId="2" fillId="3" borderId="15" xfId="0" applyFont="1" applyFill="1" applyBorder="1" applyAlignment="1" applyProtection="1">
      <alignment horizontal="center" vertical="center"/>
    </xf>
    <xf numFmtId="0" fontId="2" fillId="3" borderId="14" xfId="0" applyFont="1" applyFill="1" applyBorder="1" applyAlignment="1" applyProtection="1">
      <alignment horizontal="center" textRotation="90"/>
    </xf>
    <xf numFmtId="44" fontId="2" fillId="3" borderId="14" xfId="0" applyNumberFormat="1" applyFont="1" applyFill="1" applyBorder="1" applyAlignment="1" applyProtection="1">
      <alignment horizontal="center" vertical="center" wrapText="1"/>
    </xf>
    <xf numFmtId="0" fontId="24" fillId="3" borderId="14" xfId="0" applyNumberFormat="1" applyFont="1" applyFill="1" applyBorder="1" applyAlignment="1" applyProtection="1">
      <alignment horizontal="center" vertical="center" wrapText="1"/>
    </xf>
    <xf numFmtId="0" fontId="2" fillId="4" borderId="29" xfId="0" applyFont="1" applyFill="1" applyBorder="1" applyProtection="1">
      <protection locked="0"/>
    </xf>
    <xf numFmtId="0" fontId="2" fillId="0" borderId="0" xfId="0" applyFont="1" applyBorder="1" applyAlignment="1" applyProtection="1">
      <alignment wrapText="1"/>
    </xf>
    <xf numFmtId="0" fontId="2" fillId="0" borderId="0" xfId="0" applyFont="1" applyBorder="1" applyAlignment="1" applyProtection="1">
      <alignment horizontal="center" wrapText="1"/>
    </xf>
    <xf numFmtId="0" fontId="2" fillId="0" borderId="2" xfId="0" applyFont="1" applyBorder="1" applyAlignment="1" applyProtection="1">
      <alignment horizontal="left" wrapText="1"/>
    </xf>
    <xf numFmtId="0" fontId="2" fillId="0" borderId="3" xfId="0" applyFont="1" applyBorder="1" applyAlignment="1" applyProtection="1">
      <alignment wrapText="1"/>
    </xf>
    <xf numFmtId="0" fontId="2" fillId="0" borderId="0" xfId="0" applyFont="1" applyBorder="1" applyAlignment="1" applyProtection="1"/>
    <xf numFmtId="0" fontId="0" fillId="0" borderId="0" xfId="0" applyBorder="1" applyAlignment="1">
      <alignment horizontal="center" wrapText="1"/>
    </xf>
    <xf numFmtId="0" fontId="0" fillId="0" borderId="0" xfId="0" applyAlignment="1">
      <alignment wrapText="1"/>
    </xf>
    <xf numFmtId="44" fontId="1" fillId="3" borderId="14" xfId="0" applyNumberFormat="1" applyFont="1" applyFill="1" applyBorder="1" applyAlignment="1">
      <alignment horizontal="center" wrapText="1"/>
    </xf>
    <xf numFmtId="44" fontId="17" fillId="3" borderId="14" xfId="0" applyNumberFormat="1" applyFont="1" applyFill="1" applyBorder="1" applyAlignment="1">
      <alignment horizontal="center" wrapText="1"/>
    </xf>
    <xf numFmtId="0" fontId="2" fillId="0" borderId="0" xfId="0" applyFont="1" applyBorder="1" applyAlignment="1">
      <alignment wrapText="1"/>
    </xf>
    <xf numFmtId="44" fontId="1" fillId="4" borderId="14" xfId="0" applyNumberFormat="1" applyFont="1" applyFill="1" applyBorder="1" applyAlignment="1" applyProtection="1">
      <alignment horizontal="left" vertical="center" wrapText="1"/>
      <protection locked="0"/>
    </xf>
    <xf numFmtId="44" fontId="23" fillId="4" borderId="14" xfId="0" applyNumberFormat="1" applyFont="1" applyFill="1" applyBorder="1" applyAlignment="1" applyProtection="1">
      <alignment horizontal="left" vertical="center" wrapText="1"/>
      <protection locked="0"/>
    </xf>
    <xf numFmtId="0" fontId="11" fillId="0" borderId="0" xfId="0" applyFont="1" applyAlignment="1" applyProtection="1">
      <alignment vertical="center"/>
    </xf>
    <xf numFmtId="0" fontId="12" fillId="0" borderId="0" xfId="0" applyFont="1" applyAlignment="1" applyProtection="1"/>
    <xf numFmtId="0" fontId="10" fillId="2" borderId="8" xfId="0" applyFont="1" applyFill="1" applyBorder="1" applyProtection="1"/>
    <xf numFmtId="0" fontId="10" fillId="2" borderId="11" xfId="0" applyFont="1" applyFill="1" applyBorder="1" applyProtection="1"/>
    <xf numFmtId="0" fontId="2" fillId="0" borderId="28" xfId="0" applyFont="1" applyBorder="1" applyAlignment="1" applyProtection="1">
      <alignment horizontal="left"/>
    </xf>
    <xf numFmtId="0" fontId="2" fillId="0" borderId="28" xfId="0" applyFont="1" applyBorder="1" applyProtection="1"/>
    <xf numFmtId="0" fontId="13" fillId="0" borderId="28" xfId="0" applyFont="1" applyBorder="1" applyProtection="1"/>
    <xf numFmtId="0" fontId="13" fillId="0" borderId="0" xfId="0" applyFont="1" applyProtection="1"/>
    <xf numFmtId="0" fontId="2" fillId="0" borderId="12" xfId="0" applyFont="1" applyBorder="1" applyAlignment="1" applyProtection="1">
      <alignment horizontal="right"/>
    </xf>
    <xf numFmtId="0" fontId="2" fillId="0" borderId="9" xfId="0" applyFont="1" applyBorder="1" applyAlignment="1" applyProtection="1">
      <alignment horizontal="right"/>
    </xf>
    <xf numFmtId="0" fontId="2" fillId="0" borderId="10" xfId="0" applyFont="1" applyBorder="1" applyProtection="1"/>
    <xf numFmtId="0" fontId="1" fillId="0" borderId="10" xfId="0" applyFont="1" applyBorder="1" applyProtection="1"/>
    <xf numFmtId="0" fontId="2" fillId="5" borderId="0" xfId="0" applyFont="1" applyFill="1" applyBorder="1" applyProtection="1"/>
    <xf numFmtId="0" fontId="1" fillId="5" borderId="0" xfId="0" applyFont="1" applyFill="1" applyBorder="1" applyProtection="1"/>
    <xf numFmtId="0" fontId="1" fillId="5" borderId="17" xfId="0" applyFont="1" applyFill="1" applyBorder="1" applyProtection="1"/>
    <xf numFmtId="0" fontId="28" fillId="3" borderId="9" xfId="0" applyFont="1" applyFill="1" applyBorder="1" applyAlignment="1" applyProtection="1">
      <alignment horizontal="left"/>
    </xf>
    <xf numFmtId="0" fontId="28" fillId="0" borderId="0" xfId="0" applyFont="1" applyBorder="1" applyAlignment="1" applyProtection="1">
      <alignment horizontal="center"/>
    </xf>
    <xf numFmtId="0" fontId="6" fillId="0" borderId="0" xfId="0" applyFont="1" applyAlignment="1" applyProtection="1">
      <alignment horizontal="center"/>
    </xf>
    <xf numFmtId="0" fontId="1" fillId="0" borderId="20" xfId="0" applyFont="1" applyBorder="1" applyProtection="1"/>
    <xf numFmtId="0" fontId="1" fillId="0" borderId="22" xfId="0" applyFont="1" applyBorder="1" applyProtection="1"/>
    <xf numFmtId="0" fontId="17" fillId="0" borderId="22" xfId="0" applyFont="1" applyBorder="1" applyProtection="1"/>
    <xf numFmtId="0" fontId="17" fillId="0" borderId="0" xfId="0" applyFont="1" applyBorder="1" applyProtection="1"/>
    <xf numFmtId="0" fontId="1" fillId="5" borderId="12" xfId="0" applyFont="1" applyFill="1" applyBorder="1" applyAlignment="1" applyProtection="1">
      <alignment horizontal="left"/>
    </xf>
    <xf numFmtId="0" fontId="1" fillId="0" borderId="0" xfId="0" applyFont="1" applyAlignment="1" applyProtection="1">
      <alignment horizontal="left"/>
    </xf>
    <xf numFmtId="0" fontId="10" fillId="0" borderId="0" xfId="0" applyFont="1" applyBorder="1" applyAlignment="1" applyProtection="1"/>
    <xf numFmtId="0" fontId="2" fillId="0" borderId="10" xfId="0" applyFont="1" applyBorder="1" applyAlignment="1" applyProtection="1">
      <alignment horizontal="right"/>
    </xf>
    <xf numFmtId="0" fontId="1" fillId="5" borderId="21" xfId="0" applyFont="1" applyFill="1" applyBorder="1" applyAlignment="1" applyProtection="1">
      <alignment horizontal="left"/>
    </xf>
    <xf numFmtId="0" fontId="1" fillId="5" borderId="2" xfId="0" applyFont="1" applyFill="1" applyBorder="1" applyProtection="1"/>
    <xf numFmtId="8" fontId="1" fillId="5" borderId="2" xfId="0" applyNumberFormat="1" applyFont="1" applyFill="1" applyBorder="1" applyAlignment="1" applyProtection="1">
      <alignment horizontal="right"/>
    </xf>
    <xf numFmtId="0" fontId="1" fillId="5" borderId="22" xfId="0" applyFont="1" applyFill="1" applyBorder="1" applyProtection="1"/>
    <xf numFmtId="0" fontId="1" fillId="5" borderId="0" xfId="0" applyFont="1" applyFill="1" applyProtection="1"/>
    <xf numFmtId="0" fontId="10" fillId="5" borderId="21" xfId="0" applyFont="1" applyFill="1" applyBorder="1" applyAlignment="1" applyProtection="1">
      <alignment horizontal="left"/>
    </xf>
    <xf numFmtId="0" fontId="10" fillId="5" borderId="2" xfId="0" applyFont="1" applyFill="1" applyBorder="1" applyProtection="1"/>
    <xf numFmtId="8" fontId="10" fillId="5" borderId="2" xfId="0" applyNumberFormat="1" applyFont="1" applyFill="1" applyBorder="1" applyAlignment="1" applyProtection="1">
      <alignment horizontal="right"/>
    </xf>
    <xf numFmtId="0" fontId="10" fillId="5" borderId="22" xfId="0" applyFont="1" applyFill="1" applyBorder="1" applyProtection="1"/>
    <xf numFmtId="0" fontId="10" fillId="5" borderId="0" xfId="0" applyFont="1" applyFill="1" applyBorder="1" applyProtection="1"/>
    <xf numFmtId="0" fontId="10" fillId="5" borderId="12" xfId="0" applyFont="1" applyFill="1" applyBorder="1" applyAlignment="1" applyProtection="1">
      <alignment horizontal="left"/>
    </xf>
    <xf numFmtId="0" fontId="10" fillId="5" borderId="17" xfId="0" applyFont="1" applyFill="1" applyBorder="1" applyProtection="1"/>
    <xf numFmtId="0" fontId="10" fillId="5" borderId="0" xfId="0" applyFont="1" applyFill="1" applyProtection="1"/>
    <xf numFmtId="8" fontId="10" fillId="5" borderId="0" xfId="0" applyNumberFormat="1" applyFont="1" applyFill="1" applyBorder="1" applyAlignment="1" applyProtection="1">
      <alignment horizontal="right"/>
    </xf>
    <xf numFmtId="0" fontId="2" fillId="5" borderId="10" xfId="0" applyFont="1" applyFill="1" applyBorder="1" applyAlignment="1" applyProtection="1">
      <alignment horizontal="left"/>
    </xf>
    <xf numFmtId="0" fontId="2" fillId="5" borderId="10" xfId="0" applyFont="1" applyFill="1" applyBorder="1" applyProtection="1"/>
    <xf numFmtId="0" fontId="13" fillId="5" borderId="10" xfId="0" applyFont="1" applyFill="1" applyBorder="1" applyProtection="1"/>
    <xf numFmtId="0" fontId="13" fillId="5" borderId="0" xfId="0" applyFont="1" applyFill="1" applyProtection="1"/>
    <xf numFmtId="0" fontId="2" fillId="5" borderId="0" xfId="0" applyFont="1" applyFill="1" applyAlignment="1" applyProtection="1">
      <alignment horizontal="left"/>
    </xf>
    <xf numFmtId="0" fontId="2" fillId="5" borderId="0" xfId="0" applyFont="1" applyFill="1" applyProtection="1"/>
    <xf numFmtId="0" fontId="1" fillId="0" borderId="39" xfId="0" quotePrefix="1" applyFont="1" applyBorder="1" applyAlignment="1" applyProtection="1">
      <alignment horizontal="center"/>
    </xf>
    <xf numFmtId="0" fontId="1" fillId="0" borderId="31" xfId="0" quotePrefix="1" applyFont="1" applyBorder="1" applyAlignment="1" applyProtection="1">
      <alignment horizontal="center"/>
    </xf>
    <xf numFmtId="0" fontId="17" fillId="0" borderId="31" xfId="0" quotePrefix="1" applyFont="1" applyBorder="1" applyAlignment="1" applyProtection="1">
      <alignment horizontal="center"/>
    </xf>
    <xf numFmtId="0" fontId="1" fillId="0" borderId="40" xfId="0" quotePrefix="1" applyFont="1" applyBorder="1" applyAlignment="1" applyProtection="1">
      <alignment horizontal="center"/>
    </xf>
    <xf numFmtId="0" fontId="1" fillId="0" borderId="27" xfId="0" quotePrefix="1" applyFont="1" applyBorder="1" applyAlignment="1" applyProtection="1">
      <alignment horizontal="center"/>
    </xf>
    <xf numFmtId="0" fontId="17" fillId="0" borderId="27" xfId="0" quotePrefix="1" applyFont="1" applyBorder="1" applyAlignment="1" applyProtection="1">
      <alignment horizontal="center"/>
    </xf>
    <xf numFmtId="8" fontId="1" fillId="5" borderId="0" xfId="0" applyNumberFormat="1" applyFont="1" applyFill="1" applyBorder="1" applyAlignment="1" applyProtection="1">
      <alignment horizontal="right"/>
    </xf>
    <xf numFmtId="0" fontId="2" fillId="0" borderId="6" xfId="0" applyFont="1" applyBorder="1" applyAlignment="1" applyProtection="1">
      <alignment horizontal="right"/>
    </xf>
    <xf numFmtId="0" fontId="2" fillId="0" borderId="7" xfId="0" applyFont="1" applyBorder="1" applyProtection="1"/>
    <xf numFmtId="0" fontId="1" fillId="0" borderId="0" xfId="0" quotePrefix="1" applyFont="1" applyBorder="1" applyAlignment="1" applyProtection="1">
      <alignment horizontal="center"/>
    </xf>
    <xf numFmtId="0" fontId="28" fillId="3" borderId="10" xfId="0" applyFont="1" applyFill="1" applyBorder="1" applyAlignment="1" applyProtection="1">
      <alignment horizontal="center"/>
    </xf>
    <xf numFmtId="0" fontId="2" fillId="0" borderId="18" xfId="0" applyFont="1" applyBorder="1" applyAlignment="1" applyProtection="1">
      <alignment horizontal="left"/>
    </xf>
    <xf numFmtId="0" fontId="1" fillId="0" borderId="4" xfId="0" applyFont="1" applyBorder="1" applyProtection="1"/>
    <xf numFmtId="44" fontId="1" fillId="0" borderId="4" xfId="0" applyNumberFormat="1" applyFont="1" applyBorder="1" applyProtection="1"/>
    <xf numFmtId="0" fontId="1" fillId="0" borderId="0" xfId="0" applyFont="1" applyBorder="1" applyAlignment="1" applyProtection="1"/>
    <xf numFmtId="0" fontId="20" fillId="0" borderId="0" xfId="0" applyFont="1" applyAlignment="1" applyProtection="1">
      <alignment horizontal="right" vertical="center"/>
    </xf>
    <xf numFmtId="44" fontId="1" fillId="0" borderId="0" xfId="0" applyNumberFormat="1" applyFont="1" applyProtection="1"/>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4" fillId="0" borderId="0" xfId="0" applyFont="1" applyAlignment="1" applyProtection="1">
      <alignment horizontal="center" vertical="center"/>
    </xf>
    <xf numFmtId="0" fontId="1" fillId="0" borderId="0" xfId="0" applyFont="1" applyAlignment="1" applyProtection="1">
      <alignment horizontal="right"/>
    </xf>
    <xf numFmtId="0" fontId="32" fillId="0" borderId="0" xfId="0" applyFont="1" applyAlignment="1" applyProtection="1">
      <alignment horizontal="right" vertical="center"/>
    </xf>
    <xf numFmtId="0" fontId="1" fillId="0" borderId="0" xfId="0" applyFont="1" applyAlignment="1" applyProtection="1">
      <alignment horizontal="right" vertical="center"/>
    </xf>
    <xf numFmtId="0" fontId="3" fillId="0" borderId="0" xfId="0" applyFont="1" applyAlignment="1" applyProtection="1">
      <alignment horizontal="center" vertical="center"/>
    </xf>
    <xf numFmtId="0" fontId="1" fillId="0" borderId="0" xfId="0" applyFont="1" applyBorder="1" applyAlignment="1" applyProtection="1">
      <alignment horizontal="left" vertical="center"/>
    </xf>
    <xf numFmtId="165" fontId="1"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0" fontId="9" fillId="0" borderId="0" xfId="0" applyFont="1" applyProtection="1"/>
    <xf numFmtId="0" fontId="1" fillId="0" borderId="0" xfId="0" applyFont="1" applyBorder="1" applyAlignment="1" applyProtection="1">
      <alignment horizontal="center"/>
    </xf>
    <xf numFmtId="0" fontId="34" fillId="0" borderId="0" xfId="0" applyFont="1" applyAlignment="1" applyProtection="1">
      <alignment vertical="center"/>
    </xf>
    <xf numFmtId="0" fontId="34" fillId="0" borderId="0" xfId="0" applyFont="1" applyProtection="1"/>
    <xf numFmtId="0" fontId="36" fillId="0" borderId="0" xfId="0" applyFont="1" applyProtection="1"/>
    <xf numFmtId="0" fontId="2" fillId="0" borderId="0" xfId="0" applyFont="1" applyAlignment="1" applyProtection="1">
      <alignment horizontal="right" vertical="center"/>
    </xf>
    <xf numFmtId="0" fontId="1" fillId="0" borderId="0" xfId="0" applyFont="1" applyBorder="1" applyAlignment="1" applyProtection="1">
      <alignment horizontal="left"/>
    </xf>
    <xf numFmtId="0" fontId="2" fillId="0" borderId="0" xfId="0" applyFont="1" applyBorder="1" applyAlignment="1" applyProtection="1">
      <alignment horizontal="right"/>
    </xf>
    <xf numFmtId="167" fontId="1" fillId="0" borderId="19" xfId="0" applyNumberFormat="1" applyFont="1" applyBorder="1" applyAlignment="1" applyProtection="1">
      <alignment horizontal="right"/>
    </xf>
    <xf numFmtId="167" fontId="1" fillId="0" borderId="2" xfId="0" applyNumberFormat="1" applyFont="1" applyBorder="1" applyAlignment="1" applyProtection="1">
      <alignment horizontal="right"/>
    </xf>
    <xf numFmtId="167" fontId="1" fillId="5" borderId="0" xfId="0" applyNumberFormat="1" applyFont="1" applyFill="1" applyBorder="1" applyAlignment="1" applyProtection="1">
      <alignment horizontal="right"/>
    </xf>
    <xf numFmtId="167" fontId="10" fillId="5" borderId="0" xfId="0" applyNumberFormat="1" applyFont="1" applyFill="1" applyBorder="1" applyAlignment="1" applyProtection="1">
      <alignment horizontal="right"/>
    </xf>
    <xf numFmtId="167" fontId="1" fillId="0" borderId="37" xfId="0" applyNumberFormat="1" applyFont="1" applyBorder="1" applyAlignment="1" applyProtection="1">
      <alignment horizontal="right"/>
    </xf>
    <xf numFmtId="167" fontId="1" fillId="0" borderId="15" xfId="0" applyNumberFormat="1" applyFont="1" applyBorder="1" applyAlignment="1" applyProtection="1">
      <alignment horizontal="right"/>
    </xf>
    <xf numFmtId="167" fontId="1" fillId="5" borderId="2" xfId="0" applyNumberFormat="1" applyFont="1" applyFill="1" applyBorder="1" applyAlignment="1" applyProtection="1">
      <alignment horizontal="right"/>
    </xf>
    <xf numFmtId="167" fontId="17" fillId="0" borderId="15" xfId="0" applyNumberFormat="1" applyFont="1" applyBorder="1" applyAlignment="1" applyProtection="1">
      <alignment horizontal="right"/>
    </xf>
    <xf numFmtId="167" fontId="10" fillId="5" borderId="2" xfId="0" applyNumberFormat="1" applyFont="1" applyFill="1" applyBorder="1" applyAlignment="1" applyProtection="1">
      <alignment horizontal="right"/>
    </xf>
    <xf numFmtId="4" fontId="1" fillId="0" borderId="0" xfId="0" applyNumberFormat="1" applyFont="1" applyBorder="1" applyProtection="1"/>
    <xf numFmtId="164" fontId="19" fillId="0" borderId="0" xfId="1" applyFont="1" applyProtection="1"/>
    <xf numFmtId="164" fontId="1" fillId="0" borderId="0" xfId="1" applyFont="1" applyAlignment="1" applyProtection="1">
      <alignment horizontal="center" vertical="center"/>
    </xf>
    <xf numFmtId="166" fontId="35" fillId="0" borderId="0" xfId="2" applyNumberFormat="1" applyFont="1" applyFill="1" applyBorder="1" applyProtection="1"/>
    <xf numFmtId="0" fontId="13" fillId="0" borderId="7" xfId="0" applyFont="1" applyBorder="1" applyProtection="1"/>
    <xf numFmtId="44" fontId="2" fillId="0" borderId="7" xfId="0" applyNumberFormat="1" applyFont="1" applyBorder="1" applyAlignment="1" applyProtection="1">
      <alignment wrapText="1"/>
    </xf>
    <xf numFmtId="0" fontId="1" fillId="0" borderId="0" xfId="0" applyFont="1" applyAlignment="1" applyProtection="1">
      <alignment wrapText="1"/>
    </xf>
    <xf numFmtId="0" fontId="2"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wrapText="1"/>
    </xf>
    <xf numFmtId="0" fontId="9" fillId="0" borderId="3" xfId="0" applyFont="1" applyBorder="1" applyAlignment="1" applyProtection="1">
      <alignment horizontal="center" vertical="top"/>
    </xf>
    <xf numFmtId="0" fontId="9" fillId="0" borderId="0" xfId="0" applyFont="1" applyFill="1" applyBorder="1" applyAlignment="1" applyProtection="1"/>
    <xf numFmtId="0" fontId="1" fillId="0" borderId="0" xfId="0" applyFont="1" applyFill="1" applyBorder="1" applyAlignment="1" applyProtection="1"/>
    <xf numFmtId="0" fontId="9" fillId="0" borderId="0" xfId="0" applyFont="1" applyFill="1" applyBorder="1" applyAlignment="1" applyProtection="1">
      <alignment horizontal="center" vertical="top"/>
    </xf>
    <xf numFmtId="0" fontId="9" fillId="0" borderId="0" xfId="0" applyFont="1" applyFill="1" applyBorder="1" applyProtection="1"/>
    <xf numFmtId="44" fontId="1" fillId="0" borderId="0" xfId="1" applyNumberFormat="1" applyFont="1" applyFill="1" applyAlignment="1" applyProtection="1">
      <alignment vertical="center"/>
    </xf>
    <xf numFmtId="0" fontId="2" fillId="0" borderId="0" xfId="0" applyFont="1" applyBorder="1" applyAlignment="1" applyProtection="1">
      <alignment horizontal="left"/>
    </xf>
    <xf numFmtId="0" fontId="1" fillId="4" borderId="14" xfId="0" applyFont="1" applyFill="1" applyBorder="1" applyAlignment="1" applyProtection="1">
      <alignment horizontal="center" vertical="center" wrapText="1"/>
      <protection locked="0"/>
    </xf>
    <xf numFmtId="168" fontId="1" fillId="4" borderId="15" xfId="0" applyNumberFormat="1" applyFont="1" applyFill="1" applyBorder="1" applyAlignment="1" applyProtection="1">
      <alignment horizontal="center" vertical="center" wrapText="1"/>
      <protection locked="0"/>
    </xf>
    <xf numFmtId="0" fontId="0" fillId="0" borderId="0" xfId="0" applyProtection="1">
      <protection locked="0"/>
    </xf>
    <xf numFmtId="44" fontId="2" fillId="0" borderId="0" xfId="0" applyNumberFormat="1" applyFont="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0" borderId="17" xfId="0" applyFont="1" applyBorder="1" applyAlignment="1" applyProtection="1">
      <alignment horizontal="left"/>
    </xf>
    <xf numFmtId="166" fontId="2" fillId="0" borderId="0" xfId="0" applyNumberFormat="1" applyFont="1" applyFill="1" applyBorder="1" applyAlignment="1" applyProtection="1"/>
    <xf numFmtId="166" fontId="2" fillId="0" borderId="0" xfId="0" applyNumberFormat="1" applyFont="1" applyFill="1" applyBorder="1" applyAlignment="1" applyProtection="1">
      <alignment horizontal="left"/>
    </xf>
    <xf numFmtId="166" fontId="37" fillId="0" borderId="0" xfId="0" applyNumberFormat="1" applyFont="1" applyFill="1" applyBorder="1" applyAlignment="1" applyProtection="1"/>
    <xf numFmtId="167" fontId="2" fillId="0" borderId="19" xfId="0" applyNumberFormat="1" applyFont="1" applyFill="1" applyBorder="1" applyAlignment="1" applyProtection="1">
      <alignment wrapText="1"/>
    </xf>
    <xf numFmtId="0" fontId="1" fillId="0" borderId="38" xfId="0" quotePrefix="1" applyFont="1" applyBorder="1" applyAlignment="1" applyProtection="1">
      <alignment horizontal="center"/>
    </xf>
    <xf numFmtId="167" fontId="2" fillId="0" borderId="3" xfId="0" applyNumberFormat="1" applyFont="1" applyBorder="1" applyAlignment="1" applyProtection="1"/>
    <xf numFmtId="167" fontId="2" fillId="0" borderId="0" xfId="0" applyNumberFormat="1" applyFont="1" applyBorder="1" applyAlignment="1" applyProtection="1"/>
    <xf numFmtId="14" fontId="1" fillId="4" borderId="29" xfId="1" applyNumberFormat="1"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protection locked="0"/>
    </xf>
    <xf numFmtId="0" fontId="1" fillId="0" borderId="0" xfId="0" applyFont="1" applyBorder="1" applyAlignment="1" applyProtection="1">
      <alignment horizontal="center" vertical="center"/>
    </xf>
    <xf numFmtId="0" fontId="1" fillId="0" borderId="7" xfId="0" applyFont="1" applyBorder="1" applyAlignment="1" applyProtection="1">
      <alignment vertical="center"/>
    </xf>
    <xf numFmtId="0" fontId="4" fillId="0" borderId="7" xfId="0" applyFont="1" applyBorder="1" applyAlignment="1" applyProtection="1">
      <alignment horizontal="center" vertical="center"/>
    </xf>
    <xf numFmtId="0" fontId="1" fillId="0" borderId="7" xfId="0" applyFont="1" applyBorder="1" applyAlignment="1" applyProtection="1">
      <alignment horizontal="right" vertical="center"/>
    </xf>
    <xf numFmtId="0" fontId="1" fillId="0" borderId="0" xfId="0" applyFont="1" applyFill="1" applyBorder="1" applyProtection="1"/>
    <xf numFmtId="37" fontId="1" fillId="4" borderId="43" xfId="3" applyNumberFormat="1" applyFont="1" applyFill="1" applyBorder="1" applyAlignment="1" applyProtection="1">
      <alignment horizontal="center" vertical="center"/>
      <protection locked="0"/>
    </xf>
    <xf numFmtId="167" fontId="1" fillId="0" borderId="45" xfId="0" applyNumberFormat="1" applyFont="1" applyBorder="1" applyAlignment="1" applyProtection="1">
      <alignment horizontal="right"/>
    </xf>
    <xf numFmtId="0" fontId="2" fillId="0" borderId="0" xfId="0" applyFont="1" applyBorder="1" applyAlignment="1" applyProtection="1">
      <alignment horizontal="left"/>
    </xf>
    <xf numFmtId="0" fontId="2" fillId="0" borderId="0" xfId="0" applyFont="1" applyBorder="1" applyAlignment="1" applyProtection="1">
      <alignment horizontal="center"/>
    </xf>
    <xf numFmtId="166" fontId="1" fillId="0" borderId="10" xfId="2" applyNumberFormat="1" applyFont="1" applyFill="1" applyBorder="1" applyAlignment="1" applyProtection="1">
      <alignment horizontal="center" vertical="center"/>
    </xf>
    <xf numFmtId="164" fontId="0" fillId="0" borderId="0" xfId="1" applyFont="1" applyProtection="1"/>
    <xf numFmtId="0" fontId="2" fillId="0" borderId="0" xfId="0" applyFont="1" applyBorder="1" applyAlignment="1" applyProtection="1">
      <alignment horizontal="right"/>
    </xf>
    <xf numFmtId="0" fontId="6" fillId="0" borderId="0" xfId="0" applyFont="1" applyAlignment="1" applyProtection="1">
      <alignment vertical="center"/>
    </xf>
    <xf numFmtId="8" fontId="1" fillId="0" borderId="0" xfId="1" applyNumberFormat="1" applyFont="1" applyFill="1" applyAlignment="1" applyProtection="1">
      <alignment vertical="center"/>
    </xf>
    <xf numFmtId="44" fontId="1" fillId="0" borderId="0" xfId="1" applyNumberFormat="1" applyFont="1" applyFill="1" applyBorder="1" applyAlignment="1" applyProtection="1">
      <alignment vertical="center"/>
    </xf>
    <xf numFmtId="0" fontId="1" fillId="0" borderId="0" xfId="0" applyFont="1" applyBorder="1" applyAlignment="1" applyProtection="1">
      <alignment vertical="center"/>
    </xf>
    <xf numFmtId="44" fontId="1" fillId="0" borderId="0" xfId="1" applyNumberFormat="1" applyFont="1" applyFill="1" applyBorder="1" applyAlignment="1" applyProtection="1">
      <alignment horizontal="center" vertical="center"/>
    </xf>
    <xf numFmtId="44" fontId="1" fillId="0" borderId="47" xfId="1" applyNumberFormat="1" applyFont="1" applyFill="1" applyBorder="1" applyAlignment="1" applyProtection="1">
      <alignment horizontal="center" vertical="center"/>
    </xf>
    <xf numFmtId="166" fontId="1" fillId="0" borderId="43" xfId="2" applyNumberFormat="1" applyFont="1" applyFill="1" applyBorder="1" applyAlignment="1" applyProtection="1">
      <alignment horizontal="center" vertical="center"/>
    </xf>
    <xf numFmtId="164" fontId="1" fillId="0" borderId="1" xfId="1" applyFont="1" applyFill="1" applyBorder="1" applyProtection="1"/>
    <xf numFmtId="44" fontId="2" fillId="0" borderId="0" xfId="1" applyNumberFormat="1" applyFont="1" applyFill="1" applyBorder="1" applyAlignment="1" applyProtection="1">
      <alignment vertical="center"/>
    </xf>
    <xf numFmtId="166" fontId="35" fillId="0" borderId="0" xfId="2" applyNumberFormat="1" applyFont="1" applyFill="1" applyBorder="1" applyAlignment="1" applyProtection="1">
      <alignment horizontal="center"/>
    </xf>
    <xf numFmtId="8" fontId="1" fillId="0" borderId="0" xfId="1" applyNumberFormat="1" applyFont="1" applyFill="1" applyBorder="1" applyAlignment="1" applyProtection="1">
      <alignment vertical="center"/>
    </xf>
    <xf numFmtId="0" fontId="17" fillId="0" borderId="0" xfId="0" applyFont="1" applyProtection="1"/>
    <xf numFmtId="44" fontId="2" fillId="0" borderId="19" xfId="0" applyNumberFormat="1" applyFont="1" applyBorder="1" applyAlignment="1" applyProtection="1">
      <alignment vertical="center" wrapText="1"/>
    </xf>
    <xf numFmtId="44" fontId="1" fillId="4" borderId="1" xfId="1" applyNumberFormat="1" applyFont="1" applyFill="1" applyBorder="1" applyAlignment="1" applyProtection="1">
      <alignment vertical="center"/>
      <protection locked="0"/>
    </xf>
    <xf numFmtId="44" fontId="1" fillId="4" borderId="19" xfId="1" applyNumberFormat="1" applyFont="1" applyFill="1" applyBorder="1" applyAlignment="1" applyProtection="1">
      <alignment horizontal="center" vertical="center"/>
      <protection locked="0"/>
    </xf>
    <xf numFmtId="0" fontId="6" fillId="0" borderId="0" xfId="0" applyFont="1" applyBorder="1" applyAlignment="1" applyProtection="1">
      <alignment vertical="center"/>
    </xf>
    <xf numFmtId="0" fontId="1" fillId="0" borderId="0" xfId="0" applyFont="1" applyBorder="1" applyProtection="1">
      <protection locked="0"/>
    </xf>
    <xf numFmtId="0" fontId="36" fillId="0" borderId="0" xfId="0" applyFont="1" applyAlignment="1" applyProtection="1">
      <alignment horizontal="left" vertical="center"/>
    </xf>
    <xf numFmtId="0" fontId="36" fillId="0" borderId="7" xfId="0" applyFont="1" applyBorder="1" applyAlignment="1" applyProtection="1">
      <alignment vertical="center"/>
    </xf>
    <xf numFmtId="0" fontId="43" fillId="0" borderId="0" xfId="0" applyFont="1" applyBorder="1" applyAlignment="1" applyProtection="1">
      <alignment horizontal="left" vertical="center"/>
    </xf>
    <xf numFmtId="0" fontId="36" fillId="0" borderId="0" xfId="0" applyFont="1" applyBorder="1" applyAlignment="1" applyProtection="1">
      <alignment vertical="center"/>
    </xf>
    <xf numFmtId="0" fontId="36" fillId="0" borderId="0" xfId="0" applyFont="1" applyAlignment="1" applyProtection="1">
      <alignment vertical="center"/>
    </xf>
    <xf numFmtId="0" fontId="44" fillId="0" borderId="14" xfId="0" applyFont="1" applyBorder="1" applyAlignment="1">
      <alignment horizontal="center"/>
    </xf>
    <xf numFmtId="0" fontId="2" fillId="0" borderId="1" xfId="0" applyFont="1" applyBorder="1" applyAlignment="1" applyProtection="1"/>
    <xf numFmtId="0" fontId="1" fillId="0" borderId="3" xfId="0" applyFont="1" applyBorder="1" applyProtection="1"/>
    <xf numFmtId="44" fontId="2" fillId="0" borderId="0" xfId="0" applyNumberFormat="1" applyFont="1" applyBorder="1" applyAlignment="1" applyProtection="1"/>
    <xf numFmtId="0" fontId="43" fillId="0" borderId="9" xfId="0" applyFont="1" applyBorder="1" applyAlignment="1" applyProtection="1">
      <alignment vertical="top" wrapText="1"/>
    </xf>
    <xf numFmtId="0" fontId="2" fillId="0" borderId="0" xfId="0" applyFont="1" applyBorder="1" applyAlignment="1" applyProtection="1">
      <alignment horizontal="right"/>
    </xf>
    <xf numFmtId="0" fontId="9" fillId="0" borderId="3" xfId="0" applyFont="1" applyBorder="1" applyAlignment="1" applyProtection="1">
      <alignment horizontal="center" vertical="top"/>
    </xf>
    <xf numFmtId="0" fontId="1" fillId="0" borderId="0" xfId="0" applyFont="1" applyAlignment="1" applyProtection="1"/>
    <xf numFmtId="0" fontId="16" fillId="0" borderId="0" xfId="0" applyFont="1" applyProtection="1"/>
    <xf numFmtId="0" fontId="31" fillId="0" borderId="0" xfId="0" applyFont="1" applyProtection="1"/>
    <xf numFmtId="37" fontId="1" fillId="0" borderId="0" xfId="0" applyNumberFormat="1" applyFont="1" applyProtection="1"/>
    <xf numFmtId="37" fontId="1" fillId="0" borderId="0" xfId="0" applyNumberFormat="1" applyFont="1" applyAlignment="1" applyProtection="1">
      <alignment horizontal="center"/>
    </xf>
    <xf numFmtId="0" fontId="6" fillId="0" borderId="30" xfId="0" applyFont="1" applyBorder="1" applyAlignment="1" applyProtection="1">
      <alignment horizontal="center"/>
    </xf>
    <xf numFmtId="0" fontId="6" fillId="0" borderId="0" xfId="0" applyFont="1" applyBorder="1" applyProtection="1"/>
    <xf numFmtId="44" fontId="1" fillId="0" borderId="31" xfId="0" applyNumberFormat="1" applyFont="1" applyBorder="1" applyProtection="1"/>
    <xf numFmtId="0" fontId="6" fillId="0" borderId="25" xfId="0" applyFont="1" applyBorder="1" applyAlignment="1" applyProtection="1">
      <alignment horizontal="center"/>
    </xf>
    <xf numFmtId="0" fontId="6" fillId="0" borderId="1" xfId="0" applyFont="1" applyBorder="1" applyProtection="1"/>
    <xf numFmtId="44" fontId="1" fillId="0" borderId="1" xfId="0" applyNumberFormat="1" applyFont="1" applyBorder="1" applyProtection="1"/>
    <xf numFmtId="44" fontId="1" fillId="0" borderId="26" xfId="0" applyNumberFormat="1" applyFont="1" applyBorder="1" applyProtection="1"/>
    <xf numFmtId="166" fontId="1" fillId="0" borderId="0" xfId="0" applyNumberFormat="1" applyFont="1" applyAlignment="1" applyProtection="1">
      <alignment horizontal="left"/>
    </xf>
    <xf numFmtId="0" fontId="1" fillId="0" borderId="0" xfId="0" applyFont="1" applyProtection="1">
      <protection locked="0"/>
    </xf>
    <xf numFmtId="44" fontId="1" fillId="0" borderId="0" xfId="0" applyNumberFormat="1" applyFont="1" applyProtection="1">
      <protection locked="0"/>
    </xf>
    <xf numFmtId="0" fontId="1" fillId="3" borderId="14" xfId="0" applyFont="1" applyFill="1" applyBorder="1" applyAlignment="1" applyProtection="1">
      <alignment horizontal="center"/>
      <protection locked="0"/>
    </xf>
    <xf numFmtId="0" fontId="1" fillId="0" borderId="14" xfId="0" applyFont="1" applyBorder="1" applyAlignment="1" applyProtection="1">
      <alignment horizontal="center" vertical="center" wrapText="1"/>
      <protection locked="0"/>
    </xf>
    <xf numFmtId="44" fontId="1" fillId="0" borderId="0" xfId="0" applyNumberFormat="1" applyFont="1" applyAlignment="1" applyProtection="1">
      <alignment horizontal="center"/>
      <protection locked="0"/>
    </xf>
    <xf numFmtId="0" fontId="46" fillId="0" borderId="0" xfId="0" applyFont="1" applyAlignment="1" applyProtection="1">
      <alignment horizontal="center"/>
    </xf>
    <xf numFmtId="0" fontId="46" fillId="0" borderId="0" xfId="0" applyFont="1" applyAlignment="1" applyProtection="1">
      <alignment horizontal="center" vertical="center"/>
    </xf>
    <xf numFmtId="0" fontId="1" fillId="0" borderId="0" xfId="0" applyFont="1" applyAlignment="1" applyProtection="1">
      <alignment vertical="center"/>
      <protection locked="0"/>
    </xf>
    <xf numFmtId="0" fontId="1" fillId="0" borderId="14" xfId="0" applyFont="1" applyBorder="1" applyAlignment="1" applyProtection="1">
      <alignment horizontal="center" vertical="center"/>
      <protection locked="0"/>
    </xf>
    <xf numFmtId="169" fontId="1" fillId="0" borderId="14" xfId="0" applyNumberFormat="1" applyFont="1" applyBorder="1" applyAlignment="1" applyProtection="1">
      <alignment horizontal="right" vertical="center"/>
      <protection locked="0"/>
    </xf>
    <xf numFmtId="0" fontId="1" fillId="0" borderId="15"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169" fontId="1" fillId="0" borderId="0" xfId="0" applyNumberFormat="1" applyFont="1" applyAlignment="1" applyProtection="1">
      <alignment horizontal="left"/>
    </xf>
    <xf numFmtId="166" fontId="1" fillId="0" borderId="0" xfId="0" applyNumberFormat="1" applyFont="1" applyAlignment="1" applyProtection="1">
      <alignment horizontal="left"/>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1" fillId="3" borderId="14" xfId="0" applyFont="1" applyFill="1" applyBorder="1" applyAlignment="1" applyProtection="1">
      <alignment horizontal="center"/>
      <protection locked="0"/>
    </xf>
    <xf numFmtId="0" fontId="1" fillId="3" borderId="15"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6" xfId="0" applyFont="1" applyFill="1" applyBorder="1" applyAlignment="1" applyProtection="1">
      <alignment horizontal="center"/>
      <protection locked="0"/>
    </xf>
    <xf numFmtId="0" fontId="5" fillId="3" borderId="15"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16" xfId="0" applyFont="1" applyFill="1" applyBorder="1" applyAlignment="1" applyProtection="1">
      <alignment horizontal="center"/>
    </xf>
    <xf numFmtId="0" fontId="1" fillId="0" borderId="0" xfId="0" applyFont="1" applyBorder="1" applyAlignment="1" applyProtection="1">
      <alignment horizontal="left"/>
    </xf>
    <xf numFmtId="14" fontId="1" fillId="0" borderId="1" xfId="0" applyNumberFormat="1" applyFont="1" applyBorder="1" applyAlignment="1" applyProtection="1">
      <alignment horizontal="center"/>
      <protection locked="0"/>
    </xf>
    <xf numFmtId="0" fontId="1" fillId="0" borderId="0" xfId="0" applyFont="1" applyAlignment="1" applyProtection="1">
      <alignment horizontal="left"/>
    </xf>
    <xf numFmtId="0" fontId="11" fillId="0" borderId="0" xfId="0" applyFont="1" applyAlignment="1" applyProtection="1">
      <alignment horizontal="center" vertical="center"/>
    </xf>
    <xf numFmtId="0" fontId="12" fillId="0" borderId="0" xfId="0" applyFont="1" applyAlignment="1" applyProtection="1">
      <alignment horizontal="center"/>
    </xf>
    <xf numFmtId="0" fontId="7" fillId="0" borderId="0" xfId="0" applyFont="1" applyBorder="1" applyAlignment="1" applyProtection="1">
      <alignment horizontal="center"/>
    </xf>
    <xf numFmtId="14" fontId="1" fillId="0" borderId="0" xfId="0" applyNumberFormat="1" applyFont="1" applyAlignment="1" applyProtection="1">
      <alignment horizontal="left"/>
    </xf>
    <xf numFmtId="0" fontId="1" fillId="0" borderId="0" xfId="0" applyFont="1" applyBorder="1" applyAlignment="1" applyProtection="1">
      <alignment horizontal="center"/>
    </xf>
    <xf numFmtId="0" fontId="1" fillId="0" borderId="1" xfId="0" applyFont="1" applyBorder="1" applyAlignment="1" applyProtection="1">
      <alignment horizontal="center"/>
    </xf>
    <xf numFmtId="0" fontId="2" fillId="0" borderId="0" xfId="0" applyFont="1" applyBorder="1" applyAlignment="1" applyProtection="1">
      <alignment horizontal="left" wrapText="1"/>
    </xf>
    <xf numFmtId="0" fontId="2" fillId="4" borderId="2" xfId="0" applyFont="1" applyFill="1" applyBorder="1" applyAlignment="1" applyProtection="1">
      <alignment horizontal="left" wrapText="1"/>
      <protection locked="0"/>
    </xf>
    <xf numFmtId="0" fontId="19"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28" fillId="0" borderId="10"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44" fontId="6" fillId="0" borderId="1" xfId="0" applyNumberFormat="1" applyFont="1" applyBorder="1" applyAlignment="1" applyProtection="1">
      <alignment horizontal="center"/>
    </xf>
    <xf numFmtId="14" fontId="2" fillId="4" borderId="1" xfId="0" applyNumberFormat="1" applyFont="1" applyFill="1" applyBorder="1" applyAlignment="1" applyProtection="1">
      <alignment horizontal="center"/>
      <protection locked="0"/>
    </xf>
    <xf numFmtId="0" fontId="6" fillId="0" borderId="0" xfId="0" applyFont="1" applyAlignment="1" applyProtection="1">
      <alignment horizontal="right"/>
    </xf>
    <xf numFmtId="0" fontId="14" fillId="0" borderId="0" xfId="0" applyFont="1" applyBorder="1" applyAlignment="1" applyProtection="1">
      <alignment horizontal="center"/>
    </xf>
    <xf numFmtId="0" fontId="1" fillId="4" borderId="1" xfId="0" applyFont="1" applyFill="1" applyBorder="1" applyAlignment="1" applyProtection="1">
      <alignment horizontal="center"/>
      <protection locked="0"/>
    </xf>
    <xf numFmtId="0" fontId="9" fillId="0" borderId="3" xfId="0" applyFont="1" applyBorder="1" applyAlignment="1" applyProtection="1">
      <alignment horizontal="center" wrapText="1"/>
    </xf>
    <xf numFmtId="0" fontId="9" fillId="0" borderId="3" xfId="0" applyFont="1" applyBorder="1" applyAlignment="1" applyProtection="1">
      <alignment horizontal="center"/>
    </xf>
    <xf numFmtId="0" fontId="9" fillId="0" borderId="3" xfId="0" applyFont="1" applyBorder="1" applyAlignment="1" applyProtection="1">
      <alignment horizontal="center" vertical="top"/>
    </xf>
    <xf numFmtId="0" fontId="33" fillId="0" borderId="0" xfId="0" applyFont="1" applyBorder="1" applyAlignment="1" applyProtection="1">
      <alignment horizontal="center"/>
    </xf>
    <xf numFmtId="0" fontId="9" fillId="0" borderId="0" xfId="0" applyFont="1" applyFill="1" applyBorder="1" applyAlignment="1" applyProtection="1">
      <alignment horizontal="center" wrapText="1"/>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center" vertical="top"/>
    </xf>
    <xf numFmtId="0" fontId="9" fillId="0" borderId="3" xfId="0" applyFont="1" applyBorder="1" applyAlignment="1" applyProtection="1">
      <alignment horizontal="center" vertical="top" wrapText="1"/>
    </xf>
    <xf numFmtId="0" fontId="2" fillId="4" borderId="2" xfId="0" applyNumberFormat="1" applyFont="1" applyFill="1" applyBorder="1" applyAlignment="1" applyProtection="1">
      <alignment horizontal="left" wrapText="1"/>
      <protection locked="0"/>
    </xf>
    <xf numFmtId="0" fontId="39" fillId="0" borderId="0" xfId="0" applyFont="1" applyBorder="1" applyAlignment="1" applyProtection="1">
      <alignment horizontal="center"/>
    </xf>
    <xf numFmtId="0" fontId="5"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1" xfId="0" applyFont="1" applyFill="1" applyBorder="1" applyAlignment="1" applyProtection="1">
      <alignment horizontal="left" vertical="center"/>
      <protection locked="0"/>
    </xf>
    <xf numFmtId="0" fontId="2" fillId="0" borderId="0" xfId="0" applyFont="1" applyBorder="1" applyAlignment="1" applyProtection="1">
      <alignment horizontal="left"/>
    </xf>
    <xf numFmtId="0" fontId="2" fillId="4" borderId="1" xfId="0" applyFont="1" applyFill="1" applyBorder="1" applyAlignment="1" applyProtection="1">
      <alignment horizontal="left" wrapText="1"/>
      <protection locked="0"/>
    </xf>
    <xf numFmtId="0" fontId="2" fillId="0" borderId="0" xfId="0" applyFont="1" applyBorder="1" applyAlignment="1" applyProtection="1">
      <alignment horizontal="right"/>
    </xf>
    <xf numFmtId="0" fontId="6" fillId="0" borderId="5" xfId="0" applyFont="1" applyBorder="1" applyAlignment="1" applyProtection="1">
      <alignment horizontal="left" vertical="center"/>
    </xf>
    <xf numFmtId="14" fontId="6" fillId="0" borderId="46" xfId="0" applyNumberFormat="1" applyFont="1" applyFill="1" applyBorder="1" applyAlignment="1" applyProtection="1">
      <alignment horizontal="center" vertical="center"/>
    </xf>
    <xf numFmtId="0" fontId="42" fillId="0" borderId="0" xfId="0" applyFont="1" applyAlignment="1" applyProtection="1">
      <alignment horizontal="left" vertical="center"/>
    </xf>
    <xf numFmtId="0" fontId="1" fillId="0" borderId="4" xfId="0" applyFont="1" applyBorder="1" applyAlignment="1" applyProtection="1">
      <alignment horizontal="left" vertical="center" wrapText="1"/>
    </xf>
    <xf numFmtId="0" fontId="36" fillId="0" borderId="0" xfId="0" applyFont="1" applyAlignment="1" applyProtection="1">
      <alignment horizontal="right" vertical="center"/>
    </xf>
    <xf numFmtId="0" fontId="43" fillId="0" borderId="7" xfId="0" applyFont="1" applyBorder="1" applyAlignment="1" applyProtection="1">
      <alignment horizontal="left" vertical="center"/>
    </xf>
    <xf numFmtId="44" fontId="6" fillId="4" borderId="2" xfId="0" applyNumberFormat="1" applyFont="1" applyFill="1" applyBorder="1" applyAlignment="1" applyProtection="1">
      <alignment horizontal="center"/>
      <protection locked="0"/>
    </xf>
    <xf numFmtId="0" fontId="2" fillId="3" borderId="14" xfId="0" applyFont="1" applyFill="1" applyBorder="1" applyAlignment="1">
      <alignment horizontal="right" wrapText="1"/>
    </xf>
    <xf numFmtId="0" fontId="2" fillId="3" borderId="14" xfId="0" applyFont="1" applyFill="1" applyBorder="1" applyAlignment="1">
      <alignment horizontal="center" vertical="center"/>
    </xf>
    <xf numFmtId="0" fontId="2" fillId="0" borderId="2" xfId="0" applyFont="1" applyBorder="1" applyAlignment="1" applyProtection="1">
      <alignment horizontal="left"/>
    </xf>
    <xf numFmtId="0" fontId="2" fillId="0" borderId="2" xfId="0" applyFont="1" applyBorder="1" applyAlignment="1" applyProtection="1">
      <alignment horizontal="left" wrapText="1"/>
    </xf>
    <xf numFmtId="0" fontId="1" fillId="0" borderId="31" xfId="0" applyFont="1" applyBorder="1" applyAlignment="1">
      <alignment horizontal="center" vertical="center"/>
    </xf>
    <xf numFmtId="0" fontId="1" fillId="0" borderId="27" xfId="0" applyFont="1" applyBorder="1" applyAlignment="1">
      <alignment horizontal="center" vertical="center"/>
    </xf>
    <xf numFmtId="44" fontId="1" fillId="0" borderId="15" xfId="1" applyNumberFormat="1" applyFont="1" applyBorder="1" applyAlignment="1">
      <alignment horizontal="center"/>
    </xf>
    <xf numFmtId="44" fontId="1" fillId="0" borderId="16" xfId="1" applyNumberFormat="1" applyFont="1" applyBorder="1" applyAlignment="1">
      <alignment horizontal="center"/>
    </xf>
    <xf numFmtId="0" fontId="0" fillId="4" borderId="15" xfId="0" applyFill="1" applyBorder="1" applyAlignment="1" applyProtection="1">
      <alignment horizontal="center" vertical="center" wrapText="1"/>
      <protection locked="0"/>
    </xf>
    <xf numFmtId="0" fontId="0" fillId="4" borderId="16" xfId="0" applyFill="1" applyBorder="1" applyAlignment="1" applyProtection="1">
      <alignment horizontal="center" vertical="center" wrapText="1"/>
      <protection locked="0"/>
    </xf>
    <xf numFmtId="0" fontId="0" fillId="4" borderId="15"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6" xfId="0" applyFill="1" applyBorder="1" applyAlignment="1" applyProtection="1">
      <alignment horizontal="left" vertical="center" wrapText="1"/>
      <protection locked="0"/>
    </xf>
    <xf numFmtId="0" fontId="1" fillId="0" borderId="25" xfId="0" applyFont="1" applyBorder="1" applyAlignment="1">
      <alignment horizontal="center"/>
    </xf>
    <xf numFmtId="0" fontId="1" fillId="0" borderId="1" xfId="0" applyFont="1" applyBorder="1" applyAlignment="1">
      <alignment horizontal="center"/>
    </xf>
    <xf numFmtId="0" fontId="1" fillId="0" borderId="26" xfId="0" applyFont="1" applyBorder="1" applyAlignment="1">
      <alignment horizontal="center"/>
    </xf>
    <xf numFmtId="0" fontId="1" fillId="0" borderId="24" xfId="0" applyFont="1" applyBorder="1" applyAlignment="1">
      <alignment horizontal="left"/>
    </xf>
    <xf numFmtId="0" fontId="1" fillId="0" borderId="25"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36" fillId="0" borderId="14" xfId="0" applyFont="1" applyBorder="1" applyAlignment="1">
      <alignment horizontal="left"/>
    </xf>
    <xf numFmtId="0" fontId="36" fillId="0" borderId="15" xfId="0" applyFont="1" applyBorder="1" applyAlignment="1">
      <alignment horizontal="left"/>
    </xf>
    <xf numFmtId="0" fontId="23" fillId="0" borderId="30" xfId="0" applyFont="1" applyBorder="1" applyAlignment="1">
      <alignment horizontal="center" vertical="center"/>
    </xf>
    <xf numFmtId="0" fontId="23" fillId="0" borderId="31" xfId="0" applyFont="1" applyBorder="1" applyAlignment="1">
      <alignment horizontal="center" vertical="center"/>
    </xf>
    <xf numFmtId="44" fontId="23" fillId="0" borderId="15" xfId="1" applyNumberFormat="1" applyFont="1" applyBorder="1" applyAlignment="1">
      <alignment horizontal="center"/>
    </xf>
    <xf numFmtId="44" fontId="23" fillId="0" borderId="16" xfId="1" applyNumberFormat="1" applyFont="1" applyBorder="1" applyAlignment="1">
      <alignment horizont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3" borderId="2" xfId="0" applyFont="1" applyFill="1" applyBorder="1" applyAlignment="1" applyProtection="1">
      <alignment horizontal="center" vertical="center"/>
    </xf>
    <xf numFmtId="0" fontId="2" fillId="0" borderId="1" xfId="0" applyFont="1" applyBorder="1" applyAlignment="1" applyProtection="1">
      <alignment horizontal="left" wrapText="1"/>
    </xf>
    <xf numFmtId="0" fontId="1" fillId="0" borderId="0" xfId="0" applyFont="1" applyBorder="1" applyAlignment="1" applyProtection="1">
      <alignment horizontal="right"/>
    </xf>
    <xf numFmtId="14" fontId="2"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12" fillId="0" borderId="0" xfId="0" applyFont="1" applyAlignment="1">
      <alignment horizontal="center"/>
    </xf>
    <xf numFmtId="0" fontId="11" fillId="0" borderId="0" xfId="0" applyFont="1" applyAlignment="1">
      <alignment horizontal="center" vertical="center"/>
    </xf>
    <xf numFmtId="0" fontId="24" fillId="3" borderId="14" xfId="0" applyFont="1" applyFill="1" applyBorder="1" applyAlignment="1">
      <alignment horizontal="right" wrapText="1"/>
    </xf>
    <xf numFmtId="0" fontId="10" fillId="0" borderId="0" xfId="0" applyFont="1" applyAlignment="1">
      <alignment horizontal="center"/>
    </xf>
    <xf numFmtId="14" fontId="2" fillId="0" borderId="1" xfId="0" applyNumberFormat="1" applyFont="1" applyBorder="1" applyAlignment="1" applyProtection="1">
      <alignment horizontal="center"/>
    </xf>
    <xf numFmtId="0" fontId="45" fillId="3" borderId="10" xfId="0" applyFont="1" applyFill="1" applyBorder="1" applyAlignment="1" applyProtection="1">
      <alignment horizontal="right" wrapText="1"/>
    </xf>
    <xf numFmtId="0" fontId="45" fillId="3" borderId="11" xfId="0" applyFont="1" applyFill="1" applyBorder="1" applyAlignment="1" applyProtection="1">
      <alignment horizontal="right" wrapText="1"/>
    </xf>
    <xf numFmtId="44" fontId="17" fillId="0" borderId="15" xfId="0" applyNumberFormat="1" applyFont="1" applyBorder="1" applyAlignment="1" applyProtection="1">
      <alignment horizontal="right"/>
    </xf>
    <xf numFmtId="8" fontId="17" fillId="0" borderId="16" xfId="0" applyNumberFormat="1" applyFont="1" applyBorder="1" applyAlignment="1" applyProtection="1">
      <alignment horizontal="right"/>
    </xf>
    <xf numFmtId="44" fontId="1" fillId="0" borderId="15" xfId="0" applyNumberFormat="1" applyFont="1" applyBorder="1" applyAlignment="1" applyProtection="1">
      <alignment horizontal="right"/>
    </xf>
    <xf numFmtId="8" fontId="1" fillId="0" borderId="16" xfId="0" applyNumberFormat="1" applyFont="1" applyBorder="1" applyAlignment="1" applyProtection="1">
      <alignment horizontal="right"/>
    </xf>
    <xf numFmtId="0" fontId="2" fillId="3" borderId="9" xfId="0" applyFont="1" applyFill="1" applyBorder="1" applyAlignment="1" applyProtection="1">
      <alignment horizontal="center" wrapText="1"/>
    </xf>
    <xf numFmtId="0" fontId="2" fillId="3" borderId="10" xfId="0" applyFont="1" applyFill="1" applyBorder="1" applyAlignment="1" applyProtection="1">
      <alignment horizontal="center" wrapText="1"/>
    </xf>
    <xf numFmtId="0" fontId="36" fillId="0" borderId="35" xfId="0" applyFont="1" applyBorder="1" applyAlignment="1" applyProtection="1">
      <alignment horizontal="left"/>
    </xf>
    <xf numFmtId="0" fontId="36" fillId="0" borderId="14" xfId="0" applyFont="1" applyBorder="1" applyAlignment="1" applyProtection="1">
      <alignment horizontal="left"/>
    </xf>
    <xf numFmtId="0" fontId="17" fillId="0" borderId="35" xfId="0" applyFont="1" applyBorder="1" applyAlignment="1" applyProtection="1">
      <alignment horizontal="left"/>
    </xf>
    <xf numFmtId="0" fontId="17" fillId="0" borderId="14" xfId="0" applyFont="1" applyBorder="1" applyAlignment="1" applyProtection="1">
      <alignment horizontal="left"/>
    </xf>
    <xf numFmtId="8" fontId="17" fillId="4" borderId="14" xfId="0" applyNumberFormat="1" applyFont="1" applyFill="1" applyBorder="1" applyAlignment="1" applyProtection="1">
      <alignment horizontal="right"/>
      <protection locked="0"/>
    </xf>
    <xf numFmtId="0" fontId="1" fillId="0" borderId="35" xfId="0" applyFont="1" applyBorder="1" applyAlignment="1" applyProtection="1">
      <alignment horizontal="left"/>
    </xf>
    <xf numFmtId="0" fontId="1" fillId="0" borderId="14" xfId="0" applyFont="1" applyBorder="1" applyAlignment="1" applyProtection="1">
      <alignment horizontal="left"/>
    </xf>
    <xf numFmtId="0" fontId="1" fillId="0" borderId="23" xfId="0" applyFont="1" applyBorder="1" applyAlignment="1" applyProtection="1">
      <alignment horizontal="left"/>
    </xf>
    <xf numFmtId="0" fontId="1" fillId="0" borderId="1" xfId="0" applyFont="1" applyBorder="1" applyAlignment="1" applyProtection="1">
      <alignment horizontal="left"/>
    </xf>
    <xf numFmtId="8" fontId="1" fillId="4" borderId="14" xfId="0" applyNumberFormat="1" applyFont="1" applyFill="1" applyBorder="1" applyAlignment="1" applyProtection="1">
      <alignment horizontal="right"/>
      <protection locked="0"/>
    </xf>
    <xf numFmtId="0" fontId="17" fillId="0" borderId="21" xfId="0" applyFont="1" applyBorder="1" applyAlignment="1" applyProtection="1">
      <alignment horizontal="left"/>
    </xf>
    <xf numFmtId="0" fontId="17" fillId="0" borderId="2" xfId="0" applyFont="1" applyBorder="1" applyAlignment="1" applyProtection="1">
      <alignment horizontal="left"/>
    </xf>
    <xf numFmtId="44" fontId="1" fillId="0" borderId="37" xfId="0" applyNumberFormat="1" applyFont="1" applyBorder="1" applyAlignment="1" applyProtection="1">
      <alignment horizontal="right"/>
    </xf>
    <xf numFmtId="8" fontId="1" fillId="0" borderId="36" xfId="0" applyNumberFormat="1" applyFont="1" applyBorder="1" applyAlignment="1" applyProtection="1">
      <alignment horizontal="right"/>
    </xf>
    <xf numFmtId="0" fontId="1" fillId="0" borderId="21" xfId="0" applyFont="1" applyBorder="1" applyAlignment="1" applyProtection="1">
      <alignment horizontal="left"/>
    </xf>
    <xf numFmtId="0" fontId="1" fillId="0" borderId="2" xfId="0" applyFont="1" applyBorder="1" applyAlignment="1" applyProtection="1">
      <alignment horizontal="left"/>
    </xf>
    <xf numFmtId="0" fontId="1" fillId="4" borderId="15"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16" xfId="0" applyFont="1" applyFill="1" applyBorder="1" applyAlignment="1" applyProtection="1">
      <alignment horizontal="left" vertical="top" wrapText="1"/>
      <protection locked="0"/>
    </xf>
    <xf numFmtId="0" fontId="39" fillId="4" borderId="1" xfId="0" applyFont="1" applyFill="1" applyBorder="1" applyAlignment="1" applyProtection="1">
      <alignment horizontal="left"/>
      <protection locked="0"/>
    </xf>
    <xf numFmtId="0" fontId="7" fillId="0" borderId="1" xfId="0" applyFont="1" applyFill="1" applyBorder="1" applyAlignment="1" applyProtection="1">
      <alignment horizontal="left"/>
    </xf>
    <xf numFmtId="165" fontId="7" fillId="4" borderId="1" xfId="0" applyNumberFormat="1" applyFont="1" applyFill="1" applyBorder="1" applyAlignment="1" applyProtection="1">
      <alignment horizontal="center"/>
      <protection locked="0"/>
    </xf>
    <xf numFmtId="0" fontId="13" fillId="0" borderId="3" xfId="0" applyFont="1" applyBorder="1" applyAlignment="1" applyProtection="1">
      <alignment horizontal="left"/>
    </xf>
    <xf numFmtId="0" fontId="10" fillId="0" borderId="3" xfId="0" applyFont="1" applyBorder="1" applyAlignment="1" applyProtection="1">
      <alignment horizontal="left"/>
    </xf>
    <xf numFmtId="0" fontId="1" fillId="0" borderId="18" xfId="0" applyFont="1" applyBorder="1" applyAlignment="1" applyProtection="1">
      <alignment horizontal="left"/>
    </xf>
    <xf numFmtId="0" fontId="1" fillId="0" borderId="19" xfId="0" applyFont="1" applyBorder="1" applyAlignment="1" applyProtection="1">
      <alignment horizontal="left"/>
    </xf>
    <xf numFmtId="8" fontId="1" fillId="0" borderId="14" xfId="0" applyNumberFormat="1" applyFont="1" applyFill="1" applyBorder="1" applyAlignment="1" applyProtection="1">
      <alignment horizontal="right"/>
    </xf>
    <xf numFmtId="0" fontId="16" fillId="0" borderId="0" xfId="0" applyFont="1" applyAlignment="1" applyProtection="1">
      <alignment horizontal="left"/>
    </xf>
    <xf numFmtId="0" fontId="43" fillId="0" borderId="48" xfId="0" applyFont="1" applyBorder="1" applyAlignment="1" applyProtection="1">
      <alignment horizontal="left" wrapText="1"/>
    </xf>
    <xf numFmtId="0" fontId="43" fillId="0" borderId="12" xfId="0" applyFont="1" applyBorder="1" applyAlignment="1" applyProtection="1">
      <alignment horizontal="left" wrapText="1"/>
    </xf>
    <xf numFmtId="0" fontId="30" fillId="3" borderId="6" xfId="0" applyFont="1" applyFill="1" applyBorder="1" applyAlignment="1" applyProtection="1">
      <alignment horizontal="center" wrapText="1"/>
    </xf>
    <xf numFmtId="0" fontId="30" fillId="3" borderId="7" xfId="0" applyFont="1" applyFill="1" applyBorder="1" applyAlignment="1" applyProtection="1">
      <alignment horizontal="center"/>
    </xf>
    <xf numFmtId="0" fontId="30" fillId="3" borderId="8" xfId="0" applyFont="1" applyFill="1" applyBorder="1" applyAlignment="1" applyProtection="1">
      <alignment horizontal="center"/>
    </xf>
    <xf numFmtId="0" fontId="16" fillId="0" borderId="0" xfId="0" applyFont="1" applyAlignment="1" applyProtection="1">
      <alignment horizontal="left" wrapText="1"/>
    </xf>
    <xf numFmtId="0" fontId="36" fillId="0" borderId="41" xfId="0" applyFont="1" applyBorder="1" applyAlignment="1" applyProtection="1">
      <alignment horizontal="left"/>
    </xf>
    <xf numFmtId="0" fontId="36" fillId="0" borderId="38" xfId="0" applyFont="1" applyBorder="1" applyAlignment="1" applyProtection="1">
      <alignment horizontal="left"/>
    </xf>
    <xf numFmtId="44" fontId="1" fillId="0" borderId="45" xfId="0" applyNumberFormat="1" applyFont="1" applyBorder="1" applyAlignment="1" applyProtection="1">
      <alignment horizontal="right"/>
    </xf>
    <xf numFmtId="8" fontId="1" fillId="0" borderId="42" xfId="0" applyNumberFormat="1" applyFont="1" applyBorder="1" applyAlignment="1" applyProtection="1">
      <alignment horizontal="right"/>
    </xf>
    <xf numFmtId="8" fontId="1" fillId="0" borderId="44" xfId="0" applyNumberFormat="1" applyFont="1" applyFill="1" applyBorder="1" applyAlignment="1" applyProtection="1">
      <alignment horizontal="right"/>
    </xf>
    <xf numFmtId="8" fontId="1" fillId="4" borderId="34" xfId="0" applyNumberFormat="1" applyFont="1" applyFill="1" applyBorder="1" applyAlignment="1" applyProtection="1">
      <alignment horizontal="right"/>
      <protection locked="0"/>
    </xf>
    <xf numFmtId="0" fontId="25" fillId="5" borderId="10" xfId="0" applyFont="1" applyFill="1" applyBorder="1" applyAlignment="1" applyProtection="1">
      <alignment horizontal="left"/>
    </xf>
    <xf numFmtId="0" fontId="25" fillId="5" borderId="11" xfId="0" applyFont="1" applyFill="1" applyBorder="1" applyAlignment="1" applyProtection="1">
      <alignment horizontal="left"/>
    </xf>
    <xf numFmtId="0" fontId="2" fillId="0" borderId="2" xfId="0" applyNumberFormat="1" applyFont="1" applyBorder="1" applyAlignment="1" applyProtection="1">
      <alignment horizontal="left"/>
    </xf>
    <xf numFmtId="0" fontId="2" fillId="0" borderId="22" xfId="0" applyNumberFormat="1" applyFont="1" applyBorder="1" applyAlignment="1" applyProtection="1">
      <alignment horizontal="left"/>
    </xf>
    <xf numFmtId="0" fontId="2" fillId="0" borderId="17" xfId="0" applyFont="1" applyBorder="1" applyAlignment="1" applyProtection="1">
      <alignment horizontal="left"/>
    </xf>
    <xf numFmtId="8" fontId="2" fillId="0" borderId="19" xfId="0" applyNumberFormat="1" applyFont="1" applyFill="1" applyBorder="1" applyAlignment="1" applyProtection="1">
      <alignment horizontal="center" vertical="center" wrapText="1"/>
    </xf>
    <xf numFmtId="44" fontId="2" fillId="0" borderId="19" xfId="0" applyNumberFormat="1" applyFont="1" applyFill="1" applyBorder="1" applyAlignment="1" applyProtection="1">
      <alignment horizontal="center" vertical="center" wrapText="1"/>
    </xf>
    <xf numFmtId="44" fontId="2" fillId="0" borderId="19" xfId="0" applyNumberFormat="1" applyFont="1" applyBorder="1" applyAlignment="1" applyProtection="1">
      <alignment horizontal="left" vertical="center" wrapText="1"/>
    </xf>
    <xf numFmtId="0" fontId="2" fillId="0" borderId="19" xfId="0" applyFont="1" applyFill="1" applyBorder="1" applyAlignment="1" applyProtection="1">
      <alignment horizontal="left" wrapText="1"/>
    </xf>
    <xf numFmtId="0" fontId="2" fillId="0" borderId="20" xfId="0" applyFont="1" applyFill="1" applyBorder="1" applyAlignment="1" applyProtection="1">
      <alignment horizontal="left" wrapText="1"/>
    </xf>
    <xf numFmtId="44" fontId="2" fillId="0" borderId="1" xfId="0" applyNumberFormat="1" applyFont="1" applyBorder="1" applyAlignment="1" applyProtection="1">
      <alignment horizontal="center"/>
    </xf>
    <xf numFmtId="14" fontId="2" fillId="0" borderId="0" xfId="0" applyNumberFormat="1" applyFont="1" applyFill="1" applyBorder="1" applyAlignment="1" applyProtection="1">
      <alignment horizontal="center"/>
    </xf>
    <xf numFmtId="14" fontId="2" fillId="0" borderId="17" xfId="0" applyNumberFormat="1" applyFont="1" applyFill="1" applyBorder="1" applyAlignment="1" applyProtection="1">
      <alignment horizontal="center"/>
    </xf>
    <xf numFmtId="0" fontId="2" fillId="0" borderId="0" xfId="0" applyFont="1" applyBorder="1" applyAlignment="1" applyProtection="1">
      <alignment horizontal="right" wrapText="1"/>
    </xf>
    <xf numFmtId="44" fontId="2" fillId="0" borderId="2" xfId="0" applyNumberFormat="1" applyFont="1" applyBorder="1" applyAlignment="1" applyProtection="1">
      <alignment horizontal="right"/>
    </xf>
    <xf numFmtId="0" fontId="15" fillId="2" borderId="6" xfId="0" applyFont="1" applyFill="1" applyBorder="1" applyAlignment="1" applyProtection="1">
      <alignment horizontal="center"/>
    </xf>
    <xf numFmtId="0" fontId="15" fillId="2" borderId="7" xfId="0" applyFont="1" applyFill="1" applyBorder="1" applyAlignment="1" applyProtection="1">
      <alignment horizontal="center"/>
    </xf>
    <xf numFmtId="0" fontId="15" fillId="2" borderId="9" xfId="0" applyFont="1" applyFill="1" applyBorder="1" applyAlignment="1" applyProtection="1">
      <alignment horizontal="center"/>
    </xf>
    <xf numFmtId="0" fontId="15" fillId="2" borderId="10" xfId="0" applyFont="1" applyFill="1" applyBorder="1" applyAlignment="1" applyProtection="1">
      <alignment horizontal="center"/>
    </xf>
    <xf numFmtId="0" fontId="2" fillId="0" borderId="19" xfId="0" applyFont="1" applyBorder="1" applyAlignment="1" applyProtection="1">
      <alignment horizontal="left"/>
    </xf>
    <xf numFmtId="14" fontId="2" fillId="0" borderId="19" xfId="0" applyNumberFormat="1" applyFont="1" applyBorder="1" applyAlignment="1" applyProtection="1">
      <alignment horizontal="left"/>
    </xf>
    <xf numFmtId="0" fontId="2" fillId="0" borderId="1" xfId="0" applyFont="1" applyBorder="1" applyAlignment="1" applyProtection="1">
      <alignment horizontal="left"/>
    </xf>
    <xf numFmtId="0" fontId="2" fillId="4" borderId="32" xfId="0" applyFont="1" applyFill="1" applyBorder="1" applyAlignment="1" applyProtection="1">
      <alignment horizontal="center"/>
      <protection locked="0"/>
    </xf>
    <xf numFmtId="0" fontId="2" fillId="4" borderId="28" xfId="0" applyFont="1" applyFill="1" applyBorder="1" applyAlignment="1" applyProtection="1">
      <alignment horizontal="center"/>
      <protection locked="0"/>
    </xf>
    <xf numFmtId="0" fontId="2" fillId="4" borderId="33" xfId="0" applyFont="1" applyFill="1" applyBorder="1" applyAlignment="1" applyProtection="1">
      <alignment horizontal="center"/>
      <protection locked="0"/>
    </xf>
    <xf numFmtId="0" fontId="2" fillId="0" borderId="13" xfId="0" applyFont="1" applyBorder="1" applyAlignment="1" applyProtection="1">
      <alignment horizontal="left"/>
    </xf>
    <xf numFmtId="14" fontId="2" fillId="4" borderId="32" xfId="0" applyNumberFormat="1" applyFont="1" applyFill="1" applyBorder="1" applyAlignment="1" applyProtection="1">
      <alignment horizontal="center"/>
      <protection locked="0"/>
    </xf>
    <xf numFmtId="14" fontId="2" fillId="4" borderId="33" xfId="0" applyNumberFormat="1" applyFont="1" applyFill="1" applyBorder="1" applyAlignment="1" applyProtection="1">
      <alignment horizontal="center"/>
      <protection locked="0"/>
    </xf>
    <xf numFmtId="0" fontId="43" fillId="0" borderId="18" xfId="0" applyFont="1" applyBorder="1" applyAlignment="1" applyProtection="1">
      <alignment horizontal="left" wrapText="1"/>
    </xf>
    <xf numFmtId="0" fontId="43" fillId="0" borderId="19" xfId="0" applyFont="1" applyBorder="1" applyAlignment="1" applyProtection="1">
      <alignment horizontal="left" wrapText="1"/>
    </xf>
    <xf numFmtId="0" fontId="25" fillId="5" borderId="9" xfId="0" applyFont="1" applyFill="1" applyBorder="1" applyAlignment="1" applyProtection="1">
      <alignment horizontal="left"/>
    </xf>
  </cellXfs>
  <cellStyles count="7">
    <cellStyle name="Comma" xfId="3" builtinId="3"/>
    <cellStyle name="Currency" xfId="1" builtinId="4"/>
    <cellStyle name="Currency 2" xfId="6"/>
    <cellStyle name="Normal" xfId="0" builtinId="0"/>
    <cellStyle name="Normal 2" xfId="4"/>
    <cellStyle name="Percent" xfId="2" builtinId="5"/>
    <cellStyle name="Percent 2" xfId="5"/>
  </cellStyles>
  <dxfs count="6">
    <dxf>
      <fill>
        <patternFill>
          <bgColor theme="9" tint="0.39994506668294322"/>
        </patternFill>
      </fill>
    </dxf>
    <dxf>
      <fill>
        <patternFill>
          <bgColor theme="9" tint="0.39994506668294322"/>
        </patternFill>
      </fill>
    </dxf>
    <dxf>
      <fill>
        <patternFill patternType="none">
          <bgColor auto="1"/>
        </patternFill>
      </fill>
    </dxf>
    <dxf>
      <font>
        <b/>
        <i val="0"/>
      </font>
    </dxf>
    <dxf>
      <fill>
        <patternFill>
          <bgColor theme="9" tint="0.39994506668294322"/>
        </patternFill>
      </fill>
    </dxf>
    <dxf>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N$32"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N$15" lockText="1" noThreeD="1"/>
</file>

<file path=xl/ctrlProps/ctrlProp2.xml><?xml version="1.0" encoding="utf-8"?>
<formControlPr xmlns="http://schemas.microsoft.com/office/spreadsheetml/2009/9/main" objectType="CheckBox" fmlaLink="$O$32" lockText="1" noThreeD="1"/>
</file>

<file path=xl/ctrlProps/ctrlProp3.xml><?xml version="1.0" encoding="utf-8"?>
<formControlPr xmlns="http://schemas.microsoft.com/office/spreadsheetml/2009/9/main" objectType="CheckBox" fmlaLink="$P$32"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N$3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594360</xdr:colOff>
      <xdr:row>3</xdr:row>
      <xdr:rowOff>38100</xdr:rowOff>
    </xdr:to>
    <xdr:sp macro="" textlink="">
      <xdr:nvSpPr>
        <xdr:cNvPr id="2" name="Text Box 5"/>
        <xdr:cNvSpPr txBox="1">
          <a:spLocks noChangeArrowheads="1"/>
        </xdr:cNvSpPr>
      </xdr:nvSpPr>
      <xdr:spPr bwMode="auto">
        <a:xfrm>
          <a:off x="508000" y="0"/>
          <a:ext cx="5198110" cy="6350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30647</xdr:colOff>
      <xdr:row>0</xdr:row>
      <xdr:rowOff>33129</xdr:rowOff>
    </xdr:from>
    <xdr:to>
      <xdr:col>1</xdr:col>
      <xdr:colOff>228600</xdr:colOff>
      <xdr:row>3</xdr:row>
      <xdr:rowOff>150309</xdr:rowOff>
    </xdr:to>
    <xdr:pic>
      <xdr:nvPicPr>
        <xdr:cNvPr id="3"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0647" y="33129"/>
          <a:ext cx="705953" cy="714080"/>
        </a:xfrm>
        <a:prstGeom prst="rect">
          <a:avLst/>
        </a:prstGeom>
        <a:noFill/>
      </xdr:spPr>
    </xdr:pic>
    <xdr:clientData/>
  </xdr:twoCellAnchor>
  <xdr:twoCellAnchor>
    <xdr:from>
      <xdr:col>14</xdr:col>
      <xdr:colOff>101600</xdr:colOff>
      <xdr:row>8</xdr:row>
      <xdr:rowOff>50800</xdr:rowOff>
    </xdr:from>
    <xdr:to>
      <xdr:col>18</xdr:col>
      <xdr:colOff>609600</xdr:colOff>
      <xdr:row>24</xdr:row>
      <xdr:rowOff>76200</xdr:rowOff>
    </xdr:to>
    <xdr:sp macro="" textlink="">
      <xdr:nvSpPr>
        <xdr:cNvPr id="4" name="Pentagon 3"/>
        <xdr:cNvSpPr/>
      </xdr:nvSpPr>
      <xdr:spPr>
        <a:xfrm rot="10800000" flipV="1">
          <a:off x="7143750" y="1574800"/>
          <a:ext cx="3073400" cy="2381250"/>
        </a:xfrm>
        <a:prstGeom prst="homePlate">
          <a:avLst>
            <a:gd name="adj" fmla="val 0"/>
          </a:avLst>
        </a:prstGeom>
        <a:solidFill>
          <a:srgbClr val="FFFFCC"/>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ysClr val="windowText" lastClr="000000"/>
              </a:solidFill>
              <a:effectLst/>
              <a:latin typeface="+mn-lt"/>
              <a:ea typeface="+mn-ea"/>
              <a:cs typeface="+mn-cs"/>
            </a:rPr>
            <a:t>Enter </a:t>
          </a:r>
          <a:r>
            <a:rPr lang="en-US" sz="1100" b="1" u="none">
              <a:solidFill>
                <a:srgbClr val="FF0000"/>
              </a:solidFill>
              <a:effectLst/>
              <a:latin typeface="+mn-lt"/>
              <a:ea typeface="+mn-ea"/>
              <a:cs typeface="+mn-cs"/>
            </a:rPr>
            <a:t>Target BOT Approval</a:t>
          </a:r>
          <a:r>
            <a:rPr lang="en-US" sz="1100" b="1" u="none" baseline="0">
              <a:solidFill>
                <a:srgbClr val="FF0000"/>
              </a:solidFill>
              <a:effectLst/>
              <a:latin typeface="+mn-lt"/>
              <a:ea typeface="+mn-ea"/>
              <a:cs typeface="+mn-cs"/>
            </a:rPr>
            <a:t> Date </a:t>
          </a:r>
          <a:r>
            <a:rPr lang="en-US" sz="1100" b="1" u="none" baseline="0">
              <a:solidFill>
                <a:sysClr val="windowText" lastClr="000000"/>
              </a:solidFill>
              <a:effectLst/>
              <a:latin typeface="+mn-lt"/>
              <a:ea typeface="+mn-ea"/>
              <a:cs typeface="+mn-cs"/>
            </a:rPr>
            <a:t>and complete all Form CP-0261 tabs.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baseline="0">
              <a:solidFill>
                <a:sysClr val="windowText" lastClr="000000"/>
              </a:solidFill>
              <a:effectLst/>
              <a:latin typeface="+mn-lt"/>
              <a:ea typeface="+mn-ea"/>
              <a:cs typeface="+mn-cs"/>
            </a:rPr>
            <a:t>The information on the Memo for Record, including the </a:t>
          </a:r>
          <a:r>
            <a:rPr lang="en-US" sz="1100" b="1" u="none">
              <a:solidFill>
                <a:sysClr val="windowText" lastClr="000000"/>
              </a:solidFill>
              <a:effectLst/>
              <a:latin typeface="+mn-lt"/>
              <a:ea typeface="+mn-ea"/>
              <a:cs typeface="+mn-cs"/>
            </a:rPr>
            <a:t>COR</a:t>
          </a:r>
          <a:r>
            <a:rPr lang="en-US" sz="1100" b="1" u="none" baseline="0">
              <a:solidFill>
                <a:sysClr val="windowText" lastClr="000000"/>
              </a:solidFill>
              <a:effectLst/>
              <a:latin typeface="+mn-lt"/>
              <a:ea typeface="+mn-ea"/>
              <a:cs typeface="+mn-cs"/>
            </a:rPr>
            <a:t> Lists, will autopopulate from their respective tabs. </a:t>
          </a:r>
          <a:r>
            <a:rPr lang="en-US" sz="1100" b="1" u="none" baseline="0">
              <a:solidFill>
                <a:srgbClr val="FF0000"/>
              </a:solidFill>
              <a:effectLst/>
              <a:latin typeface="+mn-lt"/>
              <a:ea typeface="+mn-ea"/>
              <a:cs typeface="+mn-cs"/>
            </a:rPr>
            <a:t>Additional Notes </a:t>
          </a:r>
          <a:r>
            <a:rPr lang="en-US" sz="1100" b="1" u="none" baseline="0">
              <a:solidFill>
                <a:sysClr val="windowText" lastClr="000000"/>
              </a:solidFill>
              <a:effectLst/>
              <a:latin typeface="+mn-lt"/>
              <a:ea typeface="+mn-ea"/>
              <a:cs typeface="+mn-cs"/>
            </a:rPr>
            <a:t>may be entered (Defaulted as 'N/A').</a:t>
          </a:r>
          <a:endParaRPr lang="en-US" sz="1100" b="1"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u="sng">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rgbClr val="FF0000"/>
              </a:solidFill>
              <a:effectLst/>
              <a:latin typeface="+mn-lt"/>
              <a:ea typeface="+mn-ea"/>
              <a:cs typeface="+mn-cs"/>
            </a:rPr>
            <a:t>Delete Unused</a:t>
          </a:r>
          <a:r>
            <a:rPr lang="en-US" sz="1100" b="1" u="none" baseline="0">
              <a:solidFill>
                <a:srgbClr val="FF0000"/>
              </a:solidFill>
              <a:effectLst/>
              <a:latin typeface="+mn-lt"/>
              <a:ea typeface="+mn-ea"/>
              <a:cs typeface="+mn-cs"/>
            </a:rPr>
            <a:t> Rows:</a:t>
          </a:r>
          <a:endParaRPr lang="en-US" sz="1100" b="1" u="none">
            <a:solidFill>
              <a:srgbClr val="FF0000"/>
            </a:solidFill>
            <a:effectLst/>
            <a:latin typeface="+mn-lt"/>
            <a:ea typeface="+mn-ea"/>
            <a:cs typeface="+mn-cs"/>
          </a:endParaRPr>
        </a:p>
        <a:p>
          <a:pPr eaLnBrk="1" fontAlgn="auto" latinLnBrk="0" hangingPunct="1"/>
          <a:r>
            <a:rPr lang="en-US" sz="1100" b="0" i="0" baseline="0">
              <a:solidFill>
                <a:sysClr val="windowText" lastClr="000000"/>
              </a:solidFill>
              <a:effectLst/>
              <a:latin typeface="+mn-lt"/>
              <a:ea typeface="+mn-ea"/>
              <a:cs typeface="+mn-cs"/>
            </a:rPr>
            <a:t>   &gt; Left-click the row number(s) (on the left edge </a:t>
          </a:r>
        </a:p>
        <a:p>
          <a:pPr eaLnBrk="1" fontAlgn="auto" latinLnBrk="0" hangingPunct="1"/>
          <a:r>
            <a:rPr lang="en-US" sz="1100" b="0" i="0" baseline="0">
              <a:solidFill>
                <a:sysClr val="windowText" lastClr="000000"/>
              </a:solidFill>
              <a:effectLst/>
              <a:latin typeface="+mn-lt"/>
              <a:ea typeface="+mn-ea"/>
              <a:cs typeface="+mn-cs"/>
            </a:rPr>
            <a:t>       of your screen) to select the entire row(s).</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a:t>
          </a:r>
        </a:p>
        <a:p>
          <a:pPr eaLnBrk="1" fontAlgn="auto" latinLnBrk="0" hangingPunct="1"/>
          <a:r>
            <a:rPr lang="en-US" sz="1100" b="0" i="0" baseline="0">
              <a:solidFill>
                <a:sysClr val="windowText" lastClr="000000"/>
              </a:solidFill>
              <a:effectLst/>
              <a:latin typeface="+mn-lt"/>
              <a:ea typeface="+mn-ea"/>
              <a:cs typeface="+mn-cs"/>
            </a:rPr>
            <a:t>      'Delete'.</a:t>
          </a:r>
          <a:endParaRPr lang="en-US">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845820" y="83820"/>
          <a:ext cx="612648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6</xdr:col>
          <xdr:colOff>12700</xdr:colOff>
          <xdr:row>30</xdr:row>
          <xdr:rowOff>38100</xdr:rowOff>
        </xdr:from>
        <xdr:to>
          <xdr:col>8</xdr:col>
          <xdr:colOff>12700</xdr:colOff>
          <xdr:row>32</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30</xdr:row>
          <xdr:rowOff>38100</xdr:rowOff>
        </xdr:from>
        <xdr:to>
          <xdr:col>9</xdr:col>
          <xdr:colOff>31750</xdr:colOff>
          <xdr:row>32</xdr:row>
          <xdr:rowOff>50800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30</xdr:row>
          <xdr:rowOff>38100</xdr:rowOff>
        </xdr:from>
        <xdr:to>
          <xdr:col>10</xdr:col>
          <xdr:colOff>247650</xdr:colOff>
          <xdr:row>32</xdr:row>
          <xdr:rowOff>31750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31</xdr:row>
          <xdr:rowOff>171450</xdr:rowOff>
        </xdr:from>
        <xdr:to>
          <xdr:col>8</xdr:col>
          <xdr:colOff>450850</xdr:colOff>
          <xdr:row>33</xdr:row>
          <xdr:rowOff>31750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31</xdr:row>
          <xdr:rowOff>171450</xdr:rowOff>
        </xdr:from>
        <xdr:to>
          <xdr:col>10</xdr:col>
          <xdr:colOff>50800</xdr:colOff>
          <xdr:row>33</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171450</xdr:rowOff>
        </xdr:from>
        <xdr:to>
          <xdr:col>8</xdr:col>
          <xdr:colOff>38100</xdr:colOff>
          <xdr:row>35</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Prop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33</xdr:row>
          <xdr:rowOff>165100</xdr:rowOff>
        </xdr:from>
        <xdr:to>
          <xdr:col>9</xdr:col>
          <xdr:colOff>31750</xdr:colOff>
          <xdr:row>35</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Prop AA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33</xdr:row>
          <xdr:rowOff>171450</xdr:rowOff>
        </xdr:from>
        <xdr:to>
          <xdr:col>10</xdr:col>
          <xdr:colOff>266700</xdr:colOff>
          <xdr:row>35</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Measure 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260350</xdr:rowOff>
        </xdr:from>
        <xdr:to>
          <xdr:col>1</xdr:col>
          <xdr:colOff>203200</xdr:colOff>
          <xdr:row>38</xdr:row>
          <xdr:rowOff>50800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33</xdr:row>
          <xdr:rowOff>171450</xdr:rowOff>
        </xdr:from>
        <xdr:to>
          <xdr:col>12</xdr:col>
          <xdr:colOff>381000</xdr:colOff>
          <xdr:row>35</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Measure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14</xdr:row>
          <xdr:rowOff>12700</xdr:rowOff>
        </xdr:from>
        <xdr:to>
          <xdr:col>12</xdr:col>
          <xdr:colOff>1289050</xdr:colOff>
          <xdr:row>15</xdr:row>
          <xdr:rowOff>12700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District Controlled Project Contingency (DCPC) applies to the total amount of this CO</a:t>
              </a:r>
            </a:p>
          </xdr:txBody>
        </xdr:sp>
        <xdr:clientData/>
      </xdr:twoCellAnchor>
    </mc:Choice>
    <mc:Fallback/>
  </mc:AlternateContent>
  <xdr:twoCellAnchor>
    <xdr:from>
      <xdr:col>0</xdr:col>
      <xdr:colOff>30647</xdr:colOff>
      <xdr:row>0</xdr:row>
      <xdr:rowOff>33129</xdr:rowOff>
    </xdr:from>
    <xdr:to>
      <xdr:col>1</xdr:col>
      <xdr:colOff>228600</xdr:colOff>
      <xdr:row>3</xdr:row>
      <xdr:rowOff>150309</xdr:rowOff>
    </xdr:to>
    <xdr:pic>
      <xdr:nvPicPr>
        <xdr:cNvPr id="15"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0647" y="33129"/>
          <a:ext cx="683728" cy="70773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24190</xdr:colOff>
      <xdr:row>0</xdr:row>
      <xdr:rowOff>25944</xdr:rowOff>
    </xdr:from>
    <xdr:to>
      <xdr:col>2</xdr:col>
      <xdr:colOff>206828</xdr:colOff>
      <xdr:row>4</xdr:row>
      <xdr:rowOff>82247</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4190" y="25944"/>
          <a:ext cx="716038" cy="720332"/>
        </a:xfrm>
        <a:prstGeom prst="rect">
          <a:avLst/>
        </a:prstGeom>
        <a:noFill/>
      </xdr:spPr>
    </xdr:pic>
    <xdr:clientData/>
  </xdr:twoCellAnchor>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121919</xdr:colOff>
      <xdr:row>0</xdr:row>
      <xdr:rowOff>28574</xdr:rowOff>
    </xdr:from>
    <xdr:to>
      <xdr:col>0</xdr:col>
      <xdr:colOff>790574</xdr:colOff>
      <xdr:row>3</xdr:row>
      <xdr:rowOff>114299</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21919" y="28574"/>
          <a:ext cx="668655" cy="676275"/>
        </a:xfrm>
        <a:prstGeom prst="rect">
          <a:avLst/>
        </a:prstGeom>
        <a:noFill/>
      </xdr:spPr>
    </xdr:pic>
    <xdr:clientData/>
  </xdr:twoCellAnchor>
  <xdr:twoCellAnchor>
    <xdr:from>
      <xdr:col>1</xdr:col>
      <xdr:colOff>365760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71"/>
  <sheetViews>
    <sheetView showGridLines="0" tabSelected="1" showRuler="0" view="pageBreakPreview" zoomScaleNormal="100" zoomScaleSheetLayoutView="100" workbookViewId="0">
      <selection activeCell="G21" sqref="G21:H21"/>
    </sheetView>
  </sheetViews>
  <sheetFormatPr defaultColWidth="9.1796875" defaultRowHeight="11.5" x14ac:dyDescent="0.25"/>
  <cols>
    <col min="1" max="1" width="7.26953125" style="19" customWidth="1"/>
    <col min="2" max="2" width="4.1796875" style="19" customWidth="1"/>
    <col min="3" max="3" width="3.1796875" style="19" customWidth="1"/>
    <col min="4" max="4" width="6.453125" style="19" customWidth="1"/>
    <col min="5" max="5" width="3.453125" style="19" customWidth="1"/>
    <col min="6" max="6" width="15.7265625" style="19" customWidth="1"/>
    <col min="7" max="7" width="11.7265625" style="19" customWidth="1"/>
    <col min="8" max="8" width="5.453125" style="19" customWidth="1"/>
    <col min="9" max="9" width="8" style="19" customWidth="1"/>
    <col min="10" max="10" width="5.1796875" style="19" customWidth="1"/>
    <col min="11" max="11" width="9.26953125" style="19" customWidth="1"/>
    <col min="12" max="12" width="1.81640625" style="19" customWidth="1"/>
    <col min="13" max="13" width="13.453125" style="121" customWidth="1"/>
    <col min="14" max="14" width="5.6328125" style="121" customWidth="1"/>
    <col min="15" max="15" width="9.1796875" style="19" customWidth="1"/>
    <col min="16" max="16384" width="9.1796875" style="19"/>
  </cols>
  <sheetData>
    <row r="1" spans="1:19" s="23" customFormat="1" ht="18" customHeight="1" x14ac:dyDescent="0.3">
      <c r="D1" s="264" t="s">
        <v>12</v>
      </c>
      <c r="E1" s="264"/>
      <c r="F1" s="264"/>
      <c r="G1" s="264"/>
      <c r="H1" s="264"/>
      <c r="I1" s="264"/>
      <c r="J1" s="264"/>
      <c r="K1" s="264"/>
      <c r="L1" s="264"/>
      <c r="M1" s="59"/>
      <c r="N1" s="59"/>
      <c r="O1" s="59"/>
      <c r="P1" s="59"/>
      <c r="Q1" s="59"/>
      <c r="R1" s="59"/>
      <c r="S1" s="59"/>
    </row>
    <row r="2" spans="1:19" s="23" customFormat="1" ht="14.5" customHeight="1" x14ac:dyDescent="0.3">
      <c r="D2" s="265" t="s">
        <v>13</v>
      </c>
      <c r="E2" s="265"/>
      <c r="F2" s="265"/>
      <c r="G2" s="265"/>
      <c r="H2" s="265"/>
      <c r="I2" s="265"/>
      <c r="J2" s="265"/>
      <c r="K2" s="265"/>
      <c r="L2" s="265"/>
      <c r="M2" s="60"/>
      <c r="N2" s="60"/>
      <c r="O2" s="60"/>
      <c r="P2" s="60"/>
      <c r="Q2" s="60"/>
      <c r="R2" s="60"/>
      <c r="S2" s="60"/>
    </row>
    <row r="3" spans="1:19" s="23" customFormat="1" ht="14.5" customHeight="1" x14ac:dyDescent="0.3">
      <c r="D3" s="265" t="s">
        <v>14</v>
      </c>
      <c r="E3" s="265"/>
      <c r="F3" s="265"/>
      <c r="G3" s="265"/>
      <c r="H3" s="265"/>
      <c r="I3" s="265"/>
      <c r="J3" s="265"/>
      <c r="K3" s="265"/>
      <c r="L3" s="265"/>
      <c r="M3" s="60"/>
      <c r="N3" s="60"/>
      <c r="O3" s="60"/>
      <c r="P3" s="60"/>
      <c r="Q3" s="60"/>
      <c r="R3" s="60"/>
      <c r="S3" s="60"/>
    </row>
    <row r="4" spans="1:19" ht="27" customHeight="1" x14ac:dyDescent="0.35">
      <c r="A4" s="266" t="s">
        <v>137</v>
      </c>
      <c r="B4" s="266"/>
      <c r="C4" s="266"/>
      <c r="D4" s="266"/>
      <c r="E4" s="266"/>
      <c r="F4" s="266"/>
      <c r="G4" s="266"/>
      <c r="H4" s="266"/>
      <c r="I4" s="266"/>
      <c r="J4" s="266"/>
      <c r="K4" s="266"/>
      <c r="L4" s="266"/>
      <c r="M4" s="266"/>
      <c r="N4" s="266"/>
    </row>
    <row r="6" spans="1:19" ht="11.5" customHeight="1" x14ac:dyDescent="0.25">
      <c r="A6" s="19" t="s">
        <v>138</v>
      </c>
      <c r="D6" s="267">
        <f>'CP-0261 CO DBB'!L13</f>
        <v>0</v>
      </c>
      <c r="E6" s="267"/>
      <c r="F6" s="267"/>
      <c r="G6" s="224"/>
      <c r="H6" s="224"/>
      <c r="I6" s="224"/>
      <c r="J6" s="224"/>
      <c r="K6" s="224"/>
      <c r="L6" s="224"/>
    </row>
    <row r="8" spans="1:19" x14ac:dyDescent="0.25">
      <c r="A8" s="19" t="s">
        <v>139</v>
      </c>
      <c r="D8" s="263">
        <f>'CP-0261 CO DBB'!L9</f>
        <v>0</v>
      </c>
      <c r="E8" s="263"/>
      <c r="F8" s="263"/>
      <c r="G8" s="263"/>
      <c r="H8" s="263"/>
      <c r="I8" s="263"/>
      <c r="J8" s="263"/>
      <c r="K8" s="263"/>
      <c r="L8" s="263"/>
      <c r="M8" s="263"/>
      <c r="N8" s="263"/>
    </row>
    <row r="9" spans="1:19" x14ac:dyDescent="0.25">
      <c r="A9" s="19" t="s">
        <v>140</v>
      </c>
      <c r="D9" s="263">
        <f>'CP-0261 CO DBB'!E9</f>
        <v>0</v>
      </c>
      <c r="E9" s="263"/>
      <c r="F9" s="263"/>
      <c r="G9" s="263"/>
      <c r="H9" s="263"/>
      <c r="I9" s="263"/>
      <c r="J9" s="263"/>
      <c r="K9" s="263"/>
      <c r="L9" s="263"/>
      <c r="M9" s="263"/>
      <c r="N9" s="263"/>
    </row>
    <row r="10" spans="1:19" x14ac:dyDescent="0.25">
      <c r="A10" s="19" t="s">
        <v>141</v>
      </c>
      <c r="D10" s="263">
        <f>'CP-0261 CO DBB'!E11</f>
        <v>0</v>
      </c>
      <c r="E10" s="263"/>
      <c r="F10" s="263"/>
      <c r="G10" s="263"/>
      <c r="H10" s="263"/>
      <c r="I10" s="263"/>
      <c r="J10" s="263"/>
      <c r="K10" s="263"/>
      <c r="L10" s="263"/>
      <c r="M10" s="263"/>
      <c r="N10" s="263"/>
    </row>
    <row r="11" spans="1:19" x14ac:dyDescent="0.25">
      <c r="A11" s="19" t="s">
        <v>142</v>
      </c>
      <c r="D11" s="263">
        <f>'CP-0261 CO DBB'!E12</f>
        <v>0</v>
      </c>
      <c r="E11" s="263"/>
      <c r="F11" s="263"/>
      <c r="G11" s="263"/>
      <c r="H11" s="263"/>
      <c r="I11" s="263"/>
      <c r="J11" s="263"/>
      <c r="K11" s="263"/>
      <c r="L11" s="263"/>
      <c r="M11" s="263"/>
      <c r="N11" s="263"/>
    </row>
    <row r="12" spans="1:19" x14ac:dyDescent="0.25">
      <c r="A12" s="19" t="s">
        <v>143</v>
      </c>
      <c r="D12" s="263" t="s">
        <v>167</v>
      </c>
      <c r="E12" s="263"/>
      <c r="F12" s="263"/>
    </row>
    <row r="13" spans="1:19" x14ac:dyDescent="0.25">
      <c r="A13" s="19" t="s">
        <v>144</v>
      </c>
      <c r="D13" s="263">
        <f>'CP-0261 CO DBB'!F13</f>
        <v>0</v>
      </c>
      <c r="E13" s="263"/>
      <c r="F13" s="263"/>
      <c r="G13" s="263"/>
      <c r="H13" s="263"/>
      <c r="I13" s="263"/>
      <c r="J13" s="263"/>
      <c r="K13" s="263"/>
      <c r="L13" s="263"/>
      <c r="M13" s="263"/>
      <c r="N13" s="263"/>
    </row>
    <row r="15" spans="1:19" ht="13" x14ac:dyDescent="0.3">
      <c r="A15" s="225" t="s">
        <v>145</v>
      </c>
      <c r="B15" s="226"/>
      <c r="C15" s="225" t="str">
        <f>"Change Order No. "&amp;'CP-0261 CO DBB'!D7</f>
        <v xml:space="preserve">Change Order No. </v>
      </c>
      <c r="D15" s="226"/>
    </row>
    <row r="16" spans="1:19" ht="11.5" customHeight="1" x14ac:dyDescent="0.25"/>
    <row r="17" spans="1:14" x14ac:dyDescent="0.25">
      <c r="A17" s="19" t="s">
        <v>146</v>
      </c>
      <c r="F17" s="227"/>
      <c r="G17" s="19" t="str">
        <f>IF('CP-0261 CO DBB'!N32=TRUE,"Increased by",IF('CP-0261 CO DBB'!O32=TRUE,"Decreased by",IF('CP-0261 CO DBB'!P32=TRUE,"Unchanged by","")))</f>
        <v/>
      </c>
      <c r="H17" s="228">
        <f>'CP-0261 CO DBB'!M32</f>
        <v>0</v>
      </c>
      <c r="I17" s="19" t="s">
        <v>147</v>
      </c>
    </row>
    <row r="18" spans="1:14" x14ac:dyDescent="0.25">
      <c r="A18" s="19" t="s">
        <v>148</v>
      </c>
      <c r="G18" s="250">
        <f>'CP-0261 CO DBB'!M17</f>
        <v>0</v>
      </c>
      <c r="H18" s="250"/>
      <c r="I18" s="250"/>
    </row>
    <row r="19" spans="1:14" x14ac:dyDescent="0.25">
      <c r="A19" s="19" t="s">
        <v>24</v>
      </c>
      <c r="G19" s="250">
        <f>'CP-0261 CO DBB'!M22</f>
        <v>0</v>
      </c>
      <c r="H19" s="250"/>
      <c r="I19" s="250"/>
      <c r="J19" s="258" t="s">
        <v>46</v>
      </c>
      <c r="K19" s="259"/>
      <c r="L19" s="259"/>
      <c r="M19" s="259"/>
      <c r="N19" s="260"/>
    </row>
    <row r="20" spans="1:14" x14ac:dyDescent="0.25">
      <c r="A20" s="19" t="s">
        <v>149</v>
      </c>
      <c r="G20" s="251" t="e">
        <f>'CP-0261 CO DBB'!M25</f>
        <v>#DIV/0!</v>
      </c>
      <c r="H20" s="251"/>
      <c r="J20" s="229">
        <v>1</v>
      </c>
      <c r="K20" s="230" t="s">
        <v>150</v>
      </c>
      <c r="L20" s="12"/>
      <c r="M20" s="21"/>
      <c r="N20" s="231"/>
    </row>
    <row r="21" spans="1:14" x14ac:dyDescent="0.25">
      <c r="A21" s="261" t="s">
        <v>151</v>
      </c>
      <c r="B21" s="261"/>
      <c r="C21" s="261"/>
      <c r="D21" s="261"/>
      <c r="E21" s="261"/>
      <c r="F21" s="261"/>
      <c r="G21" s="262"/>
      <c r="H21" s="262"/>
      <c r="J21" s="229">
        <v>2</v>
      </c>
      <c r="K21" s="230" t="s">
        <v>152</v>
      </c>
      <c r="L21" s="12"/>
      <c r="M21" s="21"/>
      <c r="N21" s="231"/>
    </row>
    <row r="22" spans="1:14" ht="11.5" customHeight="1" x14ac:dyDescent="0.25">
      <c r="A22" s="261" t="s">
        <v>153</v>
      </c>
      <c r="B22" s="261"/>
      <c r="C22" s="261"/>
      <c r="D22" s="261"/>
      <c r="E22" s="261"/>
      <c r="F22" s="261"/>
      <c r="G22" s="19" t="str">
        <f>IF('CP-0261 CO DBB'!N38=TRUE,"Yes","No")</f>
        <v>No</v>
      </c>
      <c r="J22" s="229">
        <v>3</v>
      </c>
      <c r="K22" s="230" t="s">
        <v>154</v>
      </c>
      <c r="L22" s="12"/>
      <c r="M22" s="21"/>
      <c r="N22" s="231"/>
    </row>
    <row r="23" spans="1:14" ht="11.5" customHeight="1" x14ac:dyDescent="0.25">
      <c r="J23" s="229">
        <v>4</v>
      </c>
      <c r="K23" s="230" t="s">
        <v>155</v>
      </c>
      <c r="L23" s="12"/>
      <c r="M23" s="21"/>
      <c r="N23" s="231"/>
    </row>
    <row r="24" spans="1:14" x14ac:dyDescent="0.25">
      <c r="A24" s="19" t="s">
        <v>116</v>
      </c>
      <c r="G24" s="250" t="str">
        <f>'CP-0261 CO DBB'!M29</f>
        <v>N/A</v>
      </c>
      <c r="H24" s="250"/>
      <c r="J24" s="232">
        <v>5</v>
      </c>
      <c r="K24" s="233" t="s">
        <v>98</v>
      </c>
      <c r="L24" s="22"/>
      <c r="M24" s="234"/>
      <c r="N24" s="235"/>
    </row>
    <row r="25" spans="1:14" x14ac:dyDescent="0.25">
      <c r="A25" s="19" t="s">
        <v>117</v>
      </c>
      <c r="G25" s="251" t="str">
        <f>'CP-0261 CO DBB'!M30</f>
        <v>N/A</v>
      </c>
      <c r="H25" s="251"/>
    </row>
    <row r="26" spans="1:14" x14ac:dyDescent="0.25">
      <c r="G26" s="236"/>
      <c r="H26" s="236"/>
      <c r="M26" s="19"/>
      <c r="N26" s="19"/>
    </row>
    <row r="27" spans="1:14" x14ac:dyDescent="0.25">
      <c r="A27" s="19" t="s">
        <v>156</v>
      </c>
      <c r="D27" s="252" t="s">
        <v>157</v>
      </c>
      <c r="E27" s="253"/>
      <c r="F27" s="253"/>
      <c r="G27" s="253"/>
      <c r="H27" s="253"/>
      <c r="I27" s="253"/>
      <c r="J27" s="253"/>
      <c r="K27" s="253"/>
      <c r="L27" s="253"/>
      <c r="M27" s="253"/>
      <c r="N27" s="253"/>
    </row>
    <row r="28" spans="1:14" x14ac:dyDescent="0.25">
      <c r="D28" s="253"/>
      <c r="E28" s="253"/>
      <c r="F28" s="253"/>
      <c r="G28" s="253"/>
      <c r="H28" s="253"/>
      <c r="I28" s="253"/>
      <c r="J28" s="253"/>
      <c r="K28" s="253"/>
      <c r="L28" s="253"/>
      <c r="M28" s="253"/>
      <c r="N28" s="253"/>
    </row>
    <row r="29" spans="1:14" ht="12.5" customHeight="1" x14ac:dyDescent="0.25">
      <c r="D29" s="253"/>
      <c r="E29" s="253"/>
      <c r="F29" s="253"/>
      <c r="G29" s="253"/>
      <c r="H29" s="253"/>
      <c r="I29" s="253"/>
      <c r="J29" s="253"/>
      <c r="K29" s="253"/>
      <c r="L29" s="253"/>
      <c r="M29" s="253"/>
      <c r="N29" s="253"/>
    </row>
    <row r="30" spans="1:14" x14ac:dyDescent="0.25">
      <c r="A30" s="19" t="s">
        <v>158</v>
      </c>
    </row>
    <row r="31" spans="1:14" ht="5" customHeight="1" x14ac:dyDescent="0.25"/>
    <row r="32" spans="1:14" s="237" customFormat="1" x14ac:dyDescent="0.25">
      <c r="M32" s="238"/>
      <c r="N32" s="238"/>
    </row>
    <row r="33" spans="1:14" s="237" customFormat="1" ht="5" customHeight="1" x14ac:dyDescent="0.25">
      <c r="M33" s="238"/>
      <c r="N33" s="238"/>
    </row>
    <row r="34" spans="1:14" s="237" customFormat="1" x14ac:dyDescent="0.25">
      <c r="A34" s="254" t="s">
        <v>159</v>
      </c>
      <c r="B34" s="254"/>
      <c r="C34" s="254" t="s">
        <v>160</v>
      </c>
      <c r="D34" s="254"/>
      <c r="E34" s="254"/>
      <c r="F34" s="255" t="s">
        <v>94</v>
      </c>
      <c r="G34" s="256"/>
      <c r="H34" s="256"/>
      <c r="I34" s="256"/>
      <c r="J34" s="256"/>
      <c r="K34" s="256"/>
      <c r="L34" s="256"/>
      <c r="M34" s="257"/>
      <c r="N34" s="239" t="s">
        <v>161</v>
      </c>
    </row>
    <row r="35" spans="1:14" s="237" customFormat="1" ht="11.5" customHeight="1" x14ac:dyDescent="0.25">
      <c r="A35" s="245" t="str">
        <f>IF('CP-0261 SUMMARY'!A19="","",'CP-0261 SUMMARY'!A19)</f>
        <v/>
      </c>
      <c r="B35" s="245"/>
      <c r="C35" s="246" t="str">
        <f>IF('CP-0261 SUMMARY'!M19+'CP-0261 SUMMARY'!N19=0,"",'CP-0261 SUMMARY'!M19+'CP-0261 SUMMARY'!N19)</f>
        <v/>
      </c>
      <c r="D35" s="246"/>
      <c r="E35" s="246"/>
      <c r="F35" s="247" t="str">
        <f>IF('CP-0261 SUMMARY'!D19="","",'CP-0261 SUMMARY'!D19)</f>
        <v/>
      </c>
      <c r="G35" s="248"/>
      <c r="H35" s="248"/>
      <c r="I35" s="248"/>
      <c r="J35" s="248"/>
      <c r="K35" s="248"/>
      <c r="L35" s="248"/>
      <c r="M35" s="249"/>
      <c r="N35" s="240" t="str">
        <f>IF('CP-0261 SUMMARY'!L19="","",'CP-0261 SUMMARY'!L19)</f>
        <v/>
      </c>
    </row>
    <row r="36" spans="1:14" s="237" customFormat="1" ht="11.5" customHeight="1" x14ac:dyDescent="0.25">
      <c r="A36" s="245" t="str">
        <f>IF('CP-0261 SUMMARY'!A20="","",'CP-0261 SUMMARY'!A20)</f>
        <v/>
      </c>
      <c r="B36" s="245"/>
      <c r="C36" s="246" t="str">
        <f>IF('CP-0261 SUMMARY'!M20+'CP-0261 SUMMARY'!N20=0,"",'CP-0261 SUMMARY'!M20+'CP-0261 SUMMARY'!N20)</f>
        <v/>
      </c>
      <c r="D36" s="246"/>
      <c r="E36" s="246"/>
      <c r="F36" s="247" t="str">
        <f>IF('CP-0261 SUMMARY'!D20="","",'CP-0261 SUMMARY'!D20)</f>
        <v/>
      </c>
      <c r="G36" s="248"/>
      <c r="H36" s="248"/>
      <c r="I36" s="248"/>
      <c r="J36" s="248"/>
      <c r="K36" s="248"/>
      <c r="L36" s="248"/>
      <c r="M36" s="249"/>
      <c r="N36" s="240" t="str">
        <f>IF('CP-0261 SUMMARY'!L20="","",'CP-0261 SUMMARY'!L20)</f>
        <v/>
      </c>
    </row>
    <row r="37" spans="1:14" s="237" customFormat="1" x14ac:dyDescent="0.25">
      <c r="A37" s="245" t="str">
        <f>IF('CP-0261 SUMMARY'!A21="","",'CP-0261 SUMMARY'!A21)</f>
        <v/>
      </c>
      <c r="B37" s="245"/>
      <c r="C37" s="246" t="str">
        <f>IF('CP-0261 SUMMARY'!M21+'CP-0261 SUMMARY'!N21=0,"",'CP-0261 SUMMARY'!M21+'CP-0261 SUMMARY'!N21)</f>
        <v/>
      </c>
      <c r="D37" s="246"/>
      <c r="E37" s="246"/>
      <c r="F37" s="247" t="str">
        <f>IF('CP-0261 SUMMARY'!D21="","",'CP-0261 SUMMARY'!D21)</f>
        <v/>
      </c>
      <c r="G37" s="248"/>
      <c r="H37" s="248"/>
      <c r="I37" s="248"/>
      <c r="J37" s="248"/>
      <c r="K37" s="248"/>
      <c r="L37" s="248"/>
      <c r="M37" s="249"/>
      <c r="N37" s="240" t="str">
        <f>IF('CP-0261 SUMMARY'!L21="","",'CP-0261 SUMMARY'!L21)</f>
        <v/>
      </c>
    </row>
    <row r="38" spans="1:14" s="237" customFormat="1" x14ac:dyDescent="0.25">
      <c r="A38" s="245" t="str">
        <f>IF('CP-0261 SUMMARY'!A22="","",'CP-0261 SUMMARY'!A22)</f>
        <v/>
      </c>
      <c r="B38" s="245"/>
      <c r="C38" s="246" t="str">
        <f>IF('CP-0261 SUMMARY'!M22+'CP-0261 SUMMARY'!N22=0,"",'CP-0261 SUMMARY'!M22+'CP-0261 SUMMARY'!N22)</f>
        <v/>
      </c>
      <c r="D38" s="246"/>
      <c r="E38" s="246"/>
      <c r="F38" s="247" t="str">
        <f>IF('CP-0261 SUMMARY'!D22="","",'CP-0261 SUMMARY'!D22)</f>
        <v/>
      </c>
      <c r="G38" s="248"/>
      <c r="H38" s="248"/>
      <c r="I38" s="248"/>
      <c r="J38" s="248"/>
      <c r="K38" s="248"/>
      <c r="L38" s="248"/>
      <c r="M38" s="249"/>
      <c r="N38" s="240" t="str">
        <f>IF('CP-0261 SUMMARY'!L22="","",'CP-0261 SUMMARY'!L22)</f>
        <v/>
      </c>
    </row>
    <row r="39" spans="1:14" s="237" customFormat="1" x14ac:dyDescent="0.25">
      <c r="A39" s="245" t="str">
        <f>IF('CP-0261 SUMMARY'!A23="","",'CP-0261 SUMMARY'!A23)</f>
        <v/>
      </c>
      <c r="B39" s="245"/>
      <c r="C39" s="246" t="str">
        <f>IF('CP-0261 SUMMARY'!M23+'CP-0261 SUMMARY'!N23=0,"",'CP-0261 SUMMARY'!M23+'CP-0261 SUMMARY'!N23)</f>
        <v/>
      </c>
      <c r="D39" s="246"/>
      <c r="E39" s="246"/>
      <c r="F39" s="247" t="str">
        <f>IF('CP-0261 SUMMARY'!D23="","",'CP-0261 SUMMARY'!D23)</f>
        <v/>
      </c>
      <c r="G39" s="248"/>
      <c r="H39" s="248"/>
      <c r="I39" s="248"/>
      <c r="J39" s="248"/>
      <c r="K39" s="248"/>
      <c r="L39" s="248"/>
      <c r="M39" s="249"/>
      <c r="N39" s="240" t="str">
        <f>IF('CP-0261 SUMMARY'!L23="","",'CP-0261 SUMMARY'!L23)</f>
        <v/>
      </c>
    </row>
    <row r="40" spans="1:14" s="237" customFormat="1" x14ac:dyDescent="0.25">
      <c r="A40" s="245" t="str">
        <f>IF('CP-0261 SUMMARY'!A24="","",'CP-0261 SUMMARY'!A24)</f>
        <v/>
      </c>
      <c r="B40" s="245"/>
      <c r="C40" s="246" t="str">
        <f>IF('CP-0261 SUMMARY'!M24+'CP-0261 SUMMARY'!N24=0,"",'CP-0261 SUMMARY'!M24+'CP-0261 SUMMARY'!N24)</f>
        <v/>
      </c>
      <c r="D40" s="246"/>
      <c r="E40" s="246"/>
      <c r="F40" s="247" t="str">
        <f>IF('CP-0261 SUMMARY'!D24="","",'CP-0261 SUMMARY'!D24)</f>
        <v/>
      </c>
      <c r="G40" s="248"/>
      <c r="H40" s="248"/>
      <c r="I40" s="248"/>
      <c r="J40" s="248"/>
      <c r="K40" s="248"/>
      <c r="L40" s="248"/>
      <c r="M40" s="249"/>
      <c r="N40" s="240" t="str">
        <f>IF('CP-0261 SUMMARY'!L24="","",'CP-0261 SUMMARY'!L24)</f>
        <v/>
      </c>
    </row>
    <row r="41" spans="1:14" s="237" customFormat="1" x14ac:dyDescent="0.25">
      <c r="A41" s="245" t="str">
        <f>IF('CP-0261 SUMMARY'!A25="","",'CP-0261 SUMMARY'!A25)</f>
        <v/>
      </c>
      <c r="B41" s="245"/>
      <c r="C41" s="246" t="str">
        <f>IF('CP-0261 SUMMARY'!M25+'CP-0261 SUMMARY'!N25=0,"",'CP-0261 SUMMARY'!M25+'CP-0261 SUMMARY'!N25)</f>
        <v/>
      </c>
      <c r="D41" s="246"/>
      <c r="E41" s="246"/>
      <c r="F41" s="247" t="str">
        <f>IF('CP-0261 SUMMARY'!D25="","",'CP-0261 SUMMARY'!D25)</f>
        <v/>
      </c>
      <c r="G41" s="248"/>
      <c r="H41" s="248"/>
      <c r="I41" s="248"/>
      <c r="J41" s="248"/>
      <c r="K41" s="248"/>
      <c r="L41" s="248"/>
      <c r="M41" s="249"/>
      <c r="N41" s="240" t="str">
        <f>IF('CP-0261 SUMMARY'!L25="","",'CP-0261 SUMMARY'!L25)</f>
        <v/>
      </c>
    </row>
    <row r="42" spans="1:14" s="237" customFormat="1" x14ac:dyDescent="0.25">
      <c r="A42" s="245" t="str">
        <f>IF('CP-0261 SUMMARY'!A26="","",'CP-0261 SUMMARY'!A26)</f>
        <v/>
      </c>
      <c r="B42" s="245"/>
      <c r="C42" s="246" t="str">
        <f>IF('CP-0261 SUMMARY'!M26+'CP-0261 SUMMARY'!N26=0,"",'CP-0261 SUMMARY'!M26+'CP-0261 SUMMARY'!N26)</f>
        <v/>
      </c>
      <c r="D42" s="246"/>
      <c r="E42" s="246"/>
      <c r="F42" s="247" t="str">
        <f>IF('CP-0261 SUMMARY'!D26="","",'CP-0261 SUMMARY'!D26)</f>
        <v/>
      </c>
      <c r="G42" s="248"/>
      <c r="H42" s="248"/>
      <c r="I42" s="248"/>
      <c r="J42" s="248"/>
      <c r="K42" s="248"/>
      <c r="L42" s="248"/>
      <c r="M42" s="249"/>
      <c r="N42" s="240" t="str">
        <f>IF('CP-0261 SUMMARY'!L26="","",'CP-0261 SUMMARY'!L26)</f>
        <v/>
      </c>
    </row>
    <row r="43" spans="1:14" s="237" customFormat="1" x14ac:dyDescent="0.25">
      <c r="A43" s="245" t="str">
        <f>IF('CP-0261 SUMMARY'!A27="","",'CP-0261 SUMMARY'!A27)</f>
        <v/>
      </c>
      <c r="B43" s="245"/>
      <c r="C43" s="246" t="str">
        <f>IF('CP-0261 SUMMARY'!M27+'CP-0261 SUMMARY'!N27=0,"",'CP-0261 SUMMARY'!M27+'CP-0261 SUMMARY'!N27)</f>
        <v/>
      </c>
      <c r="D43" s="246"/>
      <c r="E43" s="246"/>
      <c r="F43" s="247" t="str">
        <f>IF('CP-0261 SUMMARY'!D27="","",'CP-0261 SUMMARY'!D27)</f>
        <v/>
      </c>
      <c r="G43" s="248"/>
      <c r="H43" s="248"/>
      <c r="I43" s="248"/>
      <c r="J43" s="248"/>
      <c r="K43" s="248"/>
      <c r="L43" s="248"/>
      <c r="M43" s="249"/>
      <c r="N43" s="240" t="str">
        <f>IF('CP-0261 SUMMARY'!L27="","",'CP-0261 SUMMARY'!L27)</f>
        <v/>
      </c>
    </row>
    <row r="44" spans="1:14" s="237" customFormat="1" x14ac:dyDescent="0.25">
      <c r="A44" s="245" t="str">
        <f>IF('CP-0261 SUMMARY'!A28="","",'CP-0261 SUMMARY'!A28)</f>
        <v/>
      </c>
      <c r="B44" s="245"/>
      <c r="C44" s="246" t="str">
        <f>IF('CP-0261 SUMMARY'!M28+'CP-0261 SUMMARY'!N28=0,"",'CP-0261 SUMMARY'!M28+'CP-0261 SUMMARY'!N28)</f>
        <v/>
      </c>
      <c r="D44" s="246"/>
      <c r="E44" s="246"/>
      <c r="F44" s="247" t="str">
        <f>IF('CP-0261 SUMMARY'!D28="","",'CP-0261 SUMMARY'!D28)</f>
        <v/>
      </c>
      <c r="G44" s="248"/>
      <c r="H44" s="248"/>
      <c r="I44" s="248"/>
      <c r="J44" s="248"/>
      <c r="K44" s="248"/>
      <c r="L44" s="248"/>
      <c r="M44" s="249"/>
      <c r="N44" s="240" t="str">
        <f>IF('CP-0261 SUMMARY'!L28="","",'CP-0261 SUMMARY'!L28)</f>
        <v/>
      </c>
    </row>
    <row r="45" spans="1:14" s="237" customFormat="1" x14ac:dyDescent="0.25">
      <c r="A45" s="245" t="str">
        <f>IF('CP-0261 SUMMARY'!A29="","",'CP-0261 SUMMARY'!A29)</f>
        <v/>
      </c>
      <c r="B45" s="245"/>
      <c r="C45" s="246" t="str">
        <f>IF('CP-0261 SUMMARY'!M29+'CP-0261 SUMMARY'!N29=0,"",'CP-0261 SUMMARY'!M29+'CP-0261 SUMMARY'!N29)</f>
        <v/>
      </c>
      <c r="D45" s="246"/>
      <c r="E45" s="246"/>
      <c r="F45" s="247" t="str">
        <f>IF('CP-0261 SUMMARY'!D29="","",'CP-0261 SUMMARY'!D29)</f>
        <v/>
      </c>
      <c r="G45" s="248"/>
      <c r="H45" s="248"/>
      <c r="I45" s="248"/>
      <c r="J45" s="248"/>
      <c r="K45" s="248"/>
      <c r="L45" s="248"/>
      <c r="M45" s="249"/>
      <c r="N45" s="240" t="str">
        <f>IF('CP-0261 SUMMARY'!L29="","",'CP-0261 SUMMARY'!L29)</f>
        <v/>
      </c>
    </row>
    <row r="46" spans="1:14" s="237" customFormat="1" x14ac:dyDescent="0.25">
      <c r="A46" s="245" t="str">
        <f>IF('CP-0261 SUMMARY'!A30="","",'CP-0261 SUMMARY'!A30)</f>
        <v/>
      </c>
      <c r="B46" s="245"/>
      <c r="C46" s="246" t="str">
        <f>IF('CP-0261 SUMMARY'!M30+'CP-0261 SUMMARY'!N30=0,"",'CP-0261 SUMMARY'!M30+'CP-0261 SUMMARY'!N30)</f>
        <v/>
      </c>
      <c r="D46" s="246"/>
      <c r="E46" s="246"/>
      <c r="F46" s="247" t="str">
        <f>IF('CP-0261 SUMMARY'!D30="","",'CP-0261 SUMMARY'!D30)</f>
        <v/>
      </c>
      <c r="G46" s="248"/>
      <c r="H46" s="248"/>
      <c r="I46" s="248"/>
      <c r="J46" s="248"/>
      <c r="K46" s="248"/>
      <c r="L46" s="248"/>
      <c r="M46" s="249"/>
      <c r="N46" s="240" t="str">
        <f>IF('CP-0261 SUMMARY'!L30="","",'CP-0261 SUMMARY'!L30)</f>
        <v/>
      </c>
    </row>
    <row r="47" spans="1:14" s="237" customFormat="1" x14ac:dyDescent="0.25">
      <c r="A47" s="245" t="str">
        <f>IF('CP-0261 SUMMARY'!A31="","",'CP-0261 SUMMARY'!A31)</f>
        <v/>
      </c>
      <c r="B47" s="245"/>
      <c r="C47" s="246" t="str">
        <f>IF('CP-0261 SUMMARY'!M31+'CP-0261 SUMMARY'!N31=0,"",'CP-0261 SUMMARY'!M31+'CP-0261 SUMMARY'!N31)</f>
        <v/>
      </c>
      <c r="D47" s="246"/>
      <c r="E47" s="246"/>
      <c r="F47" s="247" t="str">
        <f>IF('CP-0261 SUMMARY'!D31="","",'CP-0261 SUMMARY'!D31)</f>
        <v/>
      </c>
      <c r="G47" s="248"/>
      <c r="H47" s="248"/>
      <c r="I47" s="248"/>
      <c r="J47" s="248"/>
      <c r="K47" s="248"/>
      <c r="L47" s="248"/>
      <c r="M47" s="249"/>
      <c r="N47" s="240" t="str">
        <f>IF('CP-0261 SUMMARY'!L31="","",'CP-0261 SUMMARY'!L31)</f>
        <v/>
      </c>
    </row>
    <row r="48" spans="1:14" s="237" customFormat="1" x14ac:dyDescent="0.25">
      <c r="A48" s="245" t="str">
        <f>IF('CP-0261 SUMMARY'!A32="","",'CP-0261 SUMMARY'!A32)</f>
        <v/>
      </c>
      <c r="B48" s="245"/>
      <c r="C48" s="246" t="str">
        <f>IF('CP-0261 SUMMARY'!M32+'CP-0261 SUMMARY'!N32=0,"",'CP-0261 SUMMARY'!M32+'CP-0261 SUMMARY'!N32)</f>
        <v/>
      </c>
      <c r="D48" s="246"/>
      <c r="E48" s="246"/>
      <c r="F48" s="247" t="str">
        <f>IF('CP-0261 SUMMARY'!D32="","",'CP-0261 SUMMARY'!D32)</f>
        <v/>
      </c>
      <c r="G48" s="248"/>
      <c r="H48" s="248"/>
      <c r="I48" s="248"/>
      <c r="J48" s="248"/>
      <c r="K48" s="248"/>
      <c r="L48" s="248"/>
      <c r="M48" s="249"/>
      <c r="N48" s="240" t="str">
        <f>IF('CP-0261 SUMMARY'!L32="","",'CP-0261 SUMMARY'!L32)</f>
        <v/>
      </c>
    </row>
    <row r="49" spans="1:14" s="237" customFormat="1" x14ac:dyDescent="0.25">
      <c r="A49" s="245" t="str">
        <f>IF('CP-0261 SUMMARY'!A33="","",'CP-0261 SUMMARY'!A33)</f>
        <v/>
      </c>
      <c r="B49" s="245"/>
      <c r="C49" s="246" t="str">
        <f>IF('CP-0261 SUMMARY'!M33+'CP-0261 SUMMARY'!N33=0,"",'CP-0261 SUMMARY'!M33+'CP-0261 SUMMARY'!N33)</f>
        <v/>
      </c>
      <c r="D49" s="246"/>
      <c r="E49" s="246"/>
      <c r="F49" s="247" t="str">
        <f>IF('CP-0261 SUMMARY'!D33="","",'CP-0261 SUMMARY'!D33)</f>
        <v/>
      </c>
      <c r="G49" s="248"/>
      <c r="H49" s="248"/>
      <c r="I49" s="248"/>
      <c r="J49" s="248"/>
      <c r="K49" s="248"/>
      <c r="L49" s="248"/>
      <c r="M49" s="249"/>
      <c r="N49" s="240" t="str">
        <f>IF('CP-0261 SUMMARY'!L33="","",'CP-0261 SUMMARY'!L33)</f>
        <v/>
      </c>
    </row>
    <row r="50" spans="1:14" s="237" customFormat="1" x14ac:dyDescent="0.25">
      <c r="A50" s="245" t="str">
        <f>IF('CP-0261 SUMMARY'!A34="","",'CP-0261 SUMMARY'!A34)</f>
        <v/>
      </c>
      <c r="B50" s="245"/>
      <c r="C50" s="246" t="str">
        <f>IF('CP-0261 SUMMARY'!M34+'CP-0261 SUMMARY'!N34=0,"",'CP-0261 SUMMARY'!M34+'CP-0261 SUMMARY'!N34)</f>
        <v/>
      </c>
      <c r="D50" s="246"/>
      <c r="E50" s="246"/>
      <c r="F50" s="247" t="str">
        <f>IF('CP-0261 SUMMARY'!D34="","",'CP-0261 SUMMARY'!D34)</f>
        <v/>
      </c>
      <c r="G50" s="248"/>
      <c r="H50" s="248"/>
      <c r="I50" s="248"/>
      <c r="J50" s="248"/>
      <c r="K50" s="248"/>
      <c r="L50" s="248"/>
      <c r="M50" s="249"/>
      <c r="N50" s="240" t="str">
        <f>IF('CP-0261 SUMMARY'!L34="","",'CP-0261 SUMMARY'!L34)</f>
        <v/>
      </c>
    </row>
    <row r="51" spans="1:14" s="237" customFormat="1" x14ac:dyDescent="0.25">
      <c r="A51" s="245" t="str">
        <f>IF('CP-0261 SUMMARY'!A35="","",'CP-0261 SUMMARY'!A35)</f>
        <v/>
      </c>
      <c r="B51" s="245"/>
      <c r="C51" s="246" t="str">
        <f>IF('CP-0261 SUMMARY'!M35+'CP-0261 SUMMARY'!N35=0,"",'CP-0261 SUMMARY'!M35+'CP-0261 SUMMARY'!N35)</f>
        <v/>
      </c>
      <c r="D51" s="246"/>
      <c r="E51" s="246"/>
      <c r="F51" s="247" t="str">
        <f>IF('CP-0261 SUMMARY'!D35="","",'CP-0261 SUMMARY'!D35)</f>
        <v/>
      </c>
      <c r="G51" s="248"/>
      <c r="H51" s="248"/>
      <c r="I51" s="248"/>
      <c r="J51" s="248"/>
      <c r="K51" s="248"/>
      <c r="L51" s="248"/>
      <c r="M51" s="249"/>
      <c r="N51" s="240" t="str">
        <f>IF('CP-0261 SUMMARY'!L35="","",'CP-0261 SUMMARY'!L35)</f>
        <v/>
      </c>
    </row>
    <row r="52" spans="1:14" s="237" customFormat="1" x14ac:dyDescent="0.25">
      <c r="A52" s="245" t="str">
        <f>IF('CP-0261 SUMMARY'!A36="","",'CP-0261 SUMMARY'!A36)</f>
        <v/>
      </c>
      <c r="B52" s="245"/>
      <c r="C52" s="246" t="str">
        <f>IF('CP-0261 SUMMARY'!M36+'CP-0261 SUMMARY'!N36=0,"",'CP-0261 SUMMARY'!M36+'CP-0261 SUMMARY'!N36)</f>
        <v/>
      </c>
      <c r="D52" s="246"/>
      <c r="E52" s="246"/>
      <c r="F52" s="247" t="str">
        <f>IF('CP-0261 SUMMARY'!D36="","",'CP-0261 SUMMARY'!D36)</f>
        <v/>
      </c>
      <c r="G52" s="248"/>
      <c r="H52" s="248"/>
      <c r="I52" s="248"/>
      <c r="J52" s="248"/>
      <c r="K52" s="248"/>
      <c r="L52" s="248"/>
      <c r="M52" s="249"/>
      <c r="N52" s="240" t="str">
        <f>IF('CP-0261 SUMMARY'!L36="","",'CP-0261 SUMMARY'!L36)</f>
        <v/>
      </c>
    </row>
    <row r="53" spans="1:14" s="237" customFormat="1" x14ac:dyDescent="0.25">
      <c r="A53" s="245" t="str">
        <f>IF('CP-0261 SUMMARY'!A37="","",'CP-0261 SUMMARY'!A37)</f>
        <v/>
      </c>
      <c r="B53" s="245"/>
      <c r="C53" s="246" t="str">
        <f>IF('CP-0261 SUMMARY'!M37+'CP-0261 SUMMARY'!N37=0,"",'CP-0261 SUMMARY'!M37+'CP-0261 SUMMARY'!N37)</f>
        <v/>
      </c>
      <c r="D53" s="246"/>
      <c r="E53" s="246"/>
      <c r="F53" s="247" t="str">
        <f>IF('CP-0261 SUMMARY'!D37="","",'CP-0261 SUMMARY'!D37)</f>
        <v/>
      </c>
      <c r="G53" s="248"/>
      <c r="H53" s="248"/>
      <c r="I53" s="248"/>
      <c r="J53" s="248"/>
      <c r="K53" s="248"/>
      <c r="L53" s="248"/>
      <c r="M53" s="249"/>
      <c r="N53" s="240" t="str">
        <f>IF('CP-0261 SUMMARY'!L37="","",'CP-0261 SUMMARY'!L37)</f>
        <v/>
      </c>
    </row>
    <row r="54" spans="1:14" s="237" customFormat="1" x14ac:dyDescent="0.25">
      <c r="A54" s="245" t="str">
        <f>IF('CP-0261 SUMMARY'!A38="","",'CP-0261 SUMMARY'!A38)</f>
        <v/>
      </c>
      <c r="B54" s="245"/>
      <c r="C54" s="246" t="str">
        <f>IF('CP-0261 SUMMARY'!M38+'CP-0261 SUMMARY'!N38=0,"",'CP-0261 SUMMARY'!M38+'CP-0261 SUMMARY'!N38)</f>
        <v/>
      </c>
      <c r="D54" s="246"/>
      <c r="E54" s="246"/>
      <c r="F54" s="247" t="str">
        <f>IF('CP-0261 SUMMARY'!D38="","",'CP-0261 SUMMARY'!D38)</f>
        <v/>
      </c>
      <c r="G54" s="248"/>
      <c r="H54" s="248"/>
      <c r="I54" s="248"/>
      <c r="J54" s="248"/>
      <c r="K54" s="248"/>
      <c r="L54" s="248"/>
      <c r="M54" s="249"/>
      <c r="N54" s="240" t="str">
        <f>IF('CP-0261 SUMMARY'!L38="","",'CP-0261 SUMMARY'!L38)</f>
        <v/>
      </c>
    </row>
    <row r="55" spans="1:14" s="237" customFormat="1" x14ac:dyDescent="0.25">
      <c r="A55" s="245" t="str">
        <f>IF('CP-0261 SUMMARY'!A39="","",'CP-0261 SUMMARY'!A39)</f>
        <v/>
      </c>
      <c r="B55" s="245"/>
      <c r="C55" s="246" t="str">
        <f>IF('CP-0261 SUMMARY'!M39+'CP-0261 SUMMARY'!N39=0,"",'CP-0261 SUMMARY'!M39+'CP-0261 SUMMARY'!N39)</f>
        <v/>
      </c>
      <c r="D55" s="246"/>
      <c r="E55" s="246"/>
      <c r="F55" s="247" t="str">
        <f>IF('CP-0261 SUMMARY'!D39="","",'CP-0261 SUMMARY'!D39)</f>
        <v/>
      </c>
      <c r="G55" s="248"/>
      <c r="H55" s="248"/>
      <c r="I55" s="248"/>
      <c r="J55" s="248"/>
      <c r="K55" s="248"/>
      <c r="L55" s="248"/>
      <c r="M55" s="249"/>
      <c r="N55" s="240" t="str">
        <f>IF('CP-0261 SUMMARY'!L39="","",'CP-0261 SUMMARY'!L39)</f>
        <v/>
      </c>
    </row>
    <row r="56" spans="1:14" s="237" customFormat="1" x14ac:dyDescent="0.25">
      <c r="A56" s="245" t="str">
        <f>IF('CP-0261 SUMMARY'!A40="","",'CP-0261 SUMMARY'!A40)</f>
        <v/>
      </c>
      <c r="B56" s="245"/>
      <c r="C56" s="246" t="str">
        <f>IF('CP-0261 SUMMARY'!M40+'CP-0261 SUMMARY'!N40=0,"",'CP-0261 SUMMARY'!M40+'CP-0261 SUMMARY'!N40)</f>
        <v/>
      </c>
      <c r="D56" s="246"/>
      <c r="E56" s="246"/>
      <c r="F56" s="247" t="str">
        <f>IF('CP-0261 SUMMARY'!D40="","",'CP-0261 SUMMARY'!D40)</f>
        <v/>
      </c>
      <c r="G56" s="248"/>
      <c r="H56" s="248"/>
      <c r="I56" s="248"/>
      <c r="J56" s="248"/>
      <c r="K56" s="248"/>
      <c r="L56" s="248"/>
      <c r="M56" s="249"/>
      <c r="N56" s="240" t="str">
        <f>IF('CP-0261 SUMMARY'!L40="","",'CP-0261 SUMMARY'!L40)</f>
        <v/>
      </c>
    </row>
    <row r="57" spans="1:14" s="237" customFormat="1" x14ac:dyDescent="0.25">
      <c r="A57" s="245" t="str">
        <f>IF('CP-0261 SUMMARY'!A41="","",'CP-0261 SUMMARY'!A41)</f>
        <v/>
      </c>
      <c r="B57" s="245"/>
      <c r="C57" s="246" t="str">
        <f>IF('CP-0261 SUMMARY'!M41+'CP-0261 SUMMARY'!N41=0,"",'CP-0261 SUMMARY'!M41+'CP-0261 SUMMARY'!N41)</f>
        <v/>
      </c>
      <c r="D57" s="246"/>
      <c r="E57" s="246"/>
      <c r="F57" s="247" t="str">
        <f>IF('CP-0261 SUMMARY'!D41="","",'CP-0261 SUMMARY'!D41)</f>
        <v/>
      </c>
      <c r="G57" s="248"/>
      <c r="H57" s="248"/>
      <c r="I57" s="248"/>
      <c r="J57" s="248"/>
      <c r="K57" s="248"/>
      <c r="L57" s="248"/>
      <c r="M57" s="249"/>
      <c r="N57" s="240" t="str">
        <f>IF('CP-0261 SUMMARY'!L41="","",'CP-0261 SUMMARY'!L41)</f>
        <v/>
      </c>
    </row>
    <row r="58" spans="1:14" s="237" customFormat="1" x14ac:dyDescent="0.25">
      <c r="A58" s="245" t="str">
        <f>IF('CP-0261 SUMMARY'!A42="","",'CP-0261 SUMMARY'!A42)</f>
        <v/>
      </c>
      <c r="B58" s="245"/>
      <c r="C58" s="246" t="str">
        <f>IF('CP-0261 SUMMARY'!M42+'CP-0261 SUMMARY'!N42=0,"",'CP-0261 SUMMARY'!M42+'CP-0261 SUMMARY'!N42)</f>
        <v/>
      </c>
      <c r="D58" s="246"/>
      <c r="E58" s="246"/>
      <c r="F58" s="247" t="str">
        <f>IF('CP-0261 SUMMARY'!D42="","",'CP-0261 SUMMARY'!D42)</f>
        <v/>
      </c>
      <c r="G58" s="248"/>
      <c r="H58" s="248"/>
      <c r="I58" s="248"/>
      <c r="J58" s="248"/>
      <c r="K58" s="248"/>
      <c r="L58" s="248"/>
      <c r="M58" s="249"/>
      <c r="N58" s="240" t="str">
        <f>IF('CP-0261 SUMMARY'!L42="","",'CP-0261 SUMMARY'!L42)</f>
        <v/>
      </c>
    </row>
    <row r="59" spans="1:14" s="237" customFormat="1" x14ac:dyDescent="0.25">
      <c r="A59" s="245" t="str">
        <f>IF('CP-0261 SUMMARY'!A43="","",'CP-0261 SUMMARY'!A43)</f>
        <v/>
      </c>
      <c r="B59" s="245"/>
      <c r="C59" s="246" t="str">
        <f>IF('CP-0261 SUMMARY'!M43+'CP-0261 SUMMARY'!N43=0,"",'CP-0261 SUMMARY'!M43+'CP-0261 SUMMARY'!N43)</f>
        <v/>
      </c>
      <c r="D59" s="246"/>
      <c r="E59" s="246"/>
      <c r="F59" s="247" t="str">
        <f>IF('CP-0261 SUMMARY'!D43="","",'CP-0261 SUMMARY'!D43)</f>
        <v/>
      </c>
      <c r="G59" s="248"/>
      <c r="H59" s="248"/>
      <c r="I59" s="248"/>
      <c r="J59" s="248"/>
      <c r="K59" s="248"/>
      <c r="L59" s="248"/>
      <c r="M59" s="249"/>
      <c r="N59" s="240" t="str">
        <f>IF('CP-0261 SUMMARY'!L43="","",'CP-0261 SUMMARY'!L43)</f>
        <v/>
      </c>
    </row>
    <row r="60" spans="1:14" s="237" customFormat="1" x14ac:dyDescent="0.25">
      <c r="A60" s="245" t="str">
        <f>IF('CP-0261 SUMMARY'!A44="","",'CP-0261 SUMMARY'!A44)</f>
        <v/>
      </c>
      <c r="B60" s="245"/>
      <c r="C60" s="246" t="str">
        <f>IF('CP-0261 SUMMARY'!M44+'CP-0261 SUMMARY'!N44=0,"",'CP-0261 SUMMARY'!M44+'CP-0261 SUMMARY'!N44)</f>
        <v/>
      </c>
      <c r="D60" s="246"/>
      <c r="E60" s="246"/>
      <c r="F60" s="247" t="str">
        <f>IF('CP-0261 SUMMARY'!D44="","",'CP-0261 SUMMARY'!D44)</f>
        <v/>
      </c>
      <c r="G60" s="248"/>
      <c r="H60" s="248"/>
      <c r="I60" s="248"/>
      <c r="J60" s="248"/>
      <c r="K60" s="248"/>
      <c r="L60" s="248"/>
      <c r="M60" s="249"/>
      <c r="N60" s="240" t="str">
        <f>IF('CP-0261 SUMMARY'!L44="","",'CP-0261 SUMMARY'!L44)</f>
        <v/>
      </c>
    </row>
    <row r="61" spans="1:14" s="237" customFormat="1" x14ac:dyDescent="0.25">
      <c r="A61" s="245" t="str">
        <f>IF('CP-0261 SUMMARY'!A45="","",'CP-0261 SUMMARY'!A45)</f>
        <v/>
      </c>
      <c r="B61" s="245"/>
      <c r="C61" s="246" t="str">
        <f>IF('CP-0261 SUMMARY'!M45+'CP-0261 SUMMARY'!N45=0,"",'CP-0261 SUMMARY'!M45+'CP-0261 SUMMARY'!N45)</f>
        <v/>
      </c>
      <c r="D61" s="246"/>
      <c r="E61" s="246"/>
      <c r="F61" s="247" t="str">
        <f>IF('CP-0261 SUMMARY'!D45="","",'CP-0261 SUMMARY'!D45)</f>
        <v/>
      </c>
      <c r="G61" s="248"/>
      <c r="H61" s="248"/>
      <c r="I61" s="248"/>
      <c r="J61" s="248"/>
      <c r="K61" s="248"/>
      <c r="L61" s="248"/>
      <c r="M61" s="249"/>
      <c r="N61" s="240" t="str">
        <f>IF('CP-0261 SUMMARY'!L45="","",'CP-0261 SUMMARY'!L45)</f>
        <v/>
      </c>
    </row>
    <row r="62" spans="1:14" s="237" customFormat="1" x14ac:dyDescent="0.25">
      <c r="A62" s="245" t="str">
        <f>IF('CP-0261 SUMMARY'!A46="","",'CP-0261 SUMMARY'!A46)</f>
        <v/>
      </c>
      <c r="B62" s="245"/>
      <c r="C62" s="246" t="str">
        <f>IF('CP-0261 SUMMARY'!M46+'CP-0261 SUMMARY'!N46=0,"",'CP-0261 SUMMARY'!M46+'CP-0261 SUMMARY'!N46)</f>
        <v/>
      </c>
      <c r="D62" s="246"/>
      <c r="E62" s="246"/>
      <c r="F62" s="247" t="str">
        <f>IF('CP-0261 SUMMARY'!D46="","",'CP-0261 SUMMARY'!D46)</f>
        <v/>
      </c>
      <c r="G62" s="248"/>
      <c r="H62" s="248"/>
      <c r="I62" s="248"/>
      <c r="J62" s="248"/>
      <c r="K62" s="248"/>
      <c r="L62" s="248"/>
      <c r="M62" s="249"/>
      <c r="N62" s="240" t="str">
        <f>IF('CP-0261 SUMMARY'!L46="","",'CP-0261 SUMMARY'!L46)</f>
        <v/>
      </c>
    </row>
    <row r="63" spans="1:14" s="237" customFormat="1" x14ac:dyDescent="0.25">
      <c r="A63" s="245" t="str">
        <f>IF('CP-0261 SUMMARY'!A47="","",'CP-0261 SUMMARY'!A47)</f>
        <v/>
      </c>
      <c r="B63" s="245"/>
      <c r="C63" s="246" t="str">
        <f>IF('CP-0261 SUMMARY'!M47+'CP-0261 SUMMARY'!N47=0,"",'CP-0261 SUMMARY'!M47+'CP-0261 SUMMARY'!N47)</f>
        <v/>
      </c>
      <c r="D63" s="246"/>
      <c r="E63" s="246"/>
      <c r="F63" s="247" t="str">
        <f>IF('CP-0261 SUMMARY'!D47="","",'CP-0261 SUMMARY'!D47)</f>
        <v/>
      </c>
      <c r="G63" s="248"/>
      <c r="H63" s="248"/>
      <c r="I63" s="248"/>
      <c r="J63" s="248"/>
      <c r="K63" s="248"/>
      <c r="L63" s="248"/>
      <c r="M63" s="249"/>
      <c r="N63" s="240" t="str">
        <f>IF('CP-0261 SUMMARY'!L47="","",'CP-0261 SUMMARY'!L47)</f>
        <v/>
      </c>
    </row>
    <row r="64" spans="1:14" s="237" customFormat="1" x14ac:dyDescent="0.25">
      <c r="A64" s="245" t="str">
        <f>IF('CP-0261 SUMMARY'!A48="","",'CP-0261 SUMMARY'!A48)</f>
        <v/>
      </c>
      <c r="B64" s="245"/>
      <c r="C64" s="246" t="str">
        <f>IF('CP-0261 SUMMARY'!M48+'CP-0261 SUMMARY'!N48=0,"",'CP-0261 SUMMARY'!M48+'CP-0261 SUMMARY'!N48)</f>
        <v/>
      </c>
      <c r="D64" s="246"/>
      <c r="E64" s="246"/>
      <c r="F64" s="247" t="str">
        <f>IF('CP-0261 SUMMARY'!D48="","",'CP-0261 SUMMARY'!D48)</f>
        <v/>
      </c>
      <c r="G64" s="248"/>
      <c r="H64" s="248"/>
      <c r="I64" s="248"/>
      <c r="J64" s="248"/>
      <c r="K64" s="248"/>
      <c r="L64" s="248"/>
      <c r="M64" s="249"/>
      <c r="N64" s="240" t="str">
        <f>IF('CP-0261 SUMMARY'!L48="","",'CP-0261 SUMMARY'!L48)</f>
        <v/>
      </c>
    </row>
    <row r="65" spans="1:14" s="237" customFormat="1" x14ac:dyDescent="0.25">
      <c r="A65" s="245" t="str">
        <f>IF('CP-0261 SUMMARY'!A49="","",'CP-0261 SUMMARY'!A49)</f>
        <v/>
      </c>
      <c r="B65" s="245"/>
      <c r="C65" s="246" t="str">
        <f>IF('CP-0261 SUMMARY'!M49+'CP-0261 SUMMARY'!N49=0,"",'CP-0261 SUMMARY'!M49+'CP-0261 SUMMARY'!N49)</f>
        <v/>
      </c>
      <c r="D65" s="246"/>
      <c r="E65" s="246"/>
      <c r="F65" s="247" t="str">
        <f>IF('CP-0261 SUMMARY'!D49="","",'CP-0261 SUMMARY'!D49)</f>
        <v/>
      </c>
      <c r="G65" s="248"/>
      <c r="H65" s="248"/>
      <c r="I65" s="248"/>
      <c r="J65" s="248"/>
      <c r="K65" s="248"/>
      <c r="L65" s="248"/>
      <c r="M65" s="249"/>
      <c r="N65" s="240" t="str">
        <f>IF('CP-0261 SUMMARY'!L49="","",'CP-0261 SUMMARY'!L49)</f>
        <v/>
      </c>
    </row>
    <row r="66" spans="1:14" s="237" customFormat="1" x14ac:dyDescent="0.25">
      <c r="A66" s="245" t="str">
        <f>IF('CP-0261 SUMMARY'!A50="","",'CP-0261 SUMMARY'!A50)</f>
        <v/>
      </c>
      <c r="B66" s="245"/>
      <c r="C66" s="246" t="str">
        <f>IF('CP-0261 SUMMARY'!M50+'CP-0261 SUMMARY'!N50=0,"",'CP-0261 SUMMARY'!M50+'CP-0261 SUMMARY'!N50)</f>
        <v/>
      </c>
      <c r="D66" s="246"/>
      <c r="E66" s="246"/>
      <c r="F66" s="247" t="str">
        <f>IF('CP-0261 SUMMARY'!D50="","",'CP-0261 SUMMARY'!D50)</f>
        <v/>
      </c>
      <c r="G66" s="248"/>
      <c r="H66" s="248"/>
      <c r="I66" s="248"/>
      <c r="J66" s="248"/>
      <c r="K66" s="248"/>
      <c r="L66" s="248"/>
      <c r="M66" s="249"/>
      <c r="N66" s="240" t="str">
        <f>IF('CP-0261 SUMMARY'!L50="","",'CP-0261 SUMMARY'!L50)</f>
        <v/>
      </c>
    </row>
    <row r="67" spans="1:14" s="237" customFormat="1" x14ac:dyDescent="0.25">
      <c r="A67" s="245" t="str">
        <f>IF('CP-0261 SUMMARY'!A51="","",'CP-0261 SUMMARY'!A51)</f>
        <v/>
      </c>
      <c r="B67" s="245"/>
      <c r="C67" s="246" t="str">
        <f>IF('CP-0261 SUMMARY'!M51+'CP-0261 SUMMARY'!N51=0,"",'CP-0261 SUMMARY'!M51+'CP-0261 SUMMARY'!N51)</f>
        <v/>
      </c>
      <c r="D67" s="246"/>
      <c r="E67" s="246"/>
      <c r="F67" s="247" t="str">
        <f>IF('CP-0261 SUMMARY'!D51="","",'CP-0261 SUMMARY'!D51)</f>
        <v/>
      </c>
      <c r="G67" s="248"/>
      <c r="H67" s="248"/>
      <c r="I67" s="248"/>
      <c r="J67" s="248"/>
      <c r="K67" s="248"/>
      <c r="L67" s="248"/>
      <c r="M67" s="249"/>
      <c r="N67" s="240" t="str">
        <f>IF('CP-0261 SUMMARY'!L51="","",'CP-0261 SUMMARY'!L51)</f>
        <v/>
      </c>
    </row>
    <row r="68" spans="1:14" s="237" customFormat="1" x14ac:dyDescent="0.25">
      <c r="A68" s="245" t="str">
        <f>IF('CP-0261 SUMMARY'!A52="","",'CP-0261 SUMMARY'!A52)</f>
        <v/>
      </c>
      <c r="B68" s="245"/>
      <c r="C68" s="246" t="str">
        <f>IF('CP-0261 SUMMARY'!M52+'CP-0261 SUMMARY'!N52=0,"",'CP-0261 SUMMARY'!M52+'CP-0261 SUMMARY'!N52)</f>
        <v/>
      </c>
      <c r="D68" s="246"/>
      <c r="E68" s="246"/>
      <c r="F68" s="247" t="str">
        <f>IF('CP-0261 SUMMARY'!D52="","",'CP-0261 SUMMARY'!D52)</f>
        <v/>
      </c>
      <c r="G68" s="248"/>
      <c r="H68" s="248"/>
      <c r="I68" s="248"/>
      <c r="J68" s="248"/>
      <c r="K68" s="248"/>
      <c r="L68" s="248"/>
      <c r="M68" s="249"/>
      <c r="N68" s="240" t="str">
        <f>IF('CP-0261 SUMMARY'!L52="","",'CP-0261 SUMMARY'!L52)</f>
        <v/>
      </c>
    </row>
    <row r="69" spans="1:14" s="237" customFormat="1" x14ac:dyDescent="0.25">
      <c r="A69" s="245" t="str">
        <f>IF('CP-0261 SUMMARY'!A53="","",'CP-0261 SUMMARY'!A53)</f>
        <v/>
      </c>
      <c r="B69" s="245"/>
      <c r="C69" s="246" t="str">
        <f>IF('CP-0261 SUMMARY'!M53+'CP-0261 SUMMARY'!N53=0,"",'CP-0261 SUMMARY'!M53+'CP-0261 SUMMARY'!N53)</f>
        <v/>
      </c>
      <c r="D69" s="246"/>
      <c r="E69" s="246"/>
      <c r="F69" s="247" t="str">
        <f>IF('CP-0261 SUMMARY'!D53="","",'CP-0261 SUMMARY'!D53)</f>
        <v/>
      </c>
      <c r="G69" s="248"/>
      <c r="H69" s="248"/>
      <c r="I69" s="248"/>
      <c r="J69" s="248"/>
      <c r="K69" s="248"/>
      <c r="L69" s="248"/>
      <c r="M69" s="249"/>
      <c r="N69" s="240" t="str">
        <f>IF('CP-0261 SUMMARY'!L53="","",'CP-0261 SUMMARY'!L53)</f>
        <v/>
      </c>
    </row>
    <row r="70" spans="1:14" s="237" customFormat="1" x14ac:dyDescent="0.25">
      <c r="A70" s="245" t="str">
        <f>IF('CP-0261 SUMMARY'!A54="","",'CP-0261 SUMMARY'!A54)</f>
        <v/>
      </c>
      <c r="B70" s="245"/>
      <c r="C70" s="246" t="str">
        <f>IF('CP-0261 SUMMARY'!M54+'CP-0261 SUMMARY'!N54=0,"",'CP-0261 SUMMARY'!M54+'CP-0261 SUMMARY'!N54)</f>
        <v/>
      </c>
      <c r="D70" s="246"/>
      <c r="E70" s="246"/>
      <c r="F70" s="247" t="str">
        <f>IF('CP-0261 SUMMARY'!D54="","",'CP-0261 SUMMARY'!D54)</f>
        <v/>
      </c>
      <c r="G70" s="248"/>
      <c r="H70" s="248"/>
      <c r="I70" s="248"/>
      <c r="J70" s="248"/>
      <c r="K70" s="248"/>
      <c r="L70" s="248"/>
      <c r="M70" s="249"/>
      <c r="N70" s="240" t="str">
        <f>IF('CP-0261 SUMMARY'!L54="","",'CP-0261 SUMMARY'!L54)</f>
        <v/>
      </c>
    </row>
    <row r="71" spans="1:14" s="237" customFormat="1" x14ac:dyDescent="0.25">
      <c r="M71" s="238"/>
      <c r="N71" s="241"/>
    </row>
  </sheetData>
  <sheetProtection algorithmName="SHA-512" hashValue="9+mZkj87i1RHxV5H0Ic1nqPqgSIFv+9uGlKTp2KJikf7mGv3KwGKBGuqh3pVs/ERdkfk6XLlAeXx5Vlv0LK7oA==" saltValue="OWJsnrqB0FgchqXaM6eDKA==" spinCount="100000" sheet="1" objects="1" scenarios="1" formatRows="0" insertRows="0" deleteRows="0" selectLockedCells="1"/>
  <mergeCells count="132">
    <mergeCell ref="D9:N9"/>
    <mergeCell ref="D10:N10"/>
    <mergeCell ref="D11:N11"/>
    <mergeCell ref="D12:F12"/>
    <mergeCell ref="D13:N13"/>
    <mergeCell ref="G18:I18"/>
    <mergeCell ref="D1:L1"/>
    <mergeCell ref="D2:L2"/>
    <mergeCell ref="D3:L3"/>
    <mergeCell ref="A4:N4"/>
    <mergeCell ref="D6:F6"/>
    <mergeCell ref="D8:N8"/>
    <mergeCell ref="G24:H24"/>
    <mergeCell ref="G25:H25"/>
    <mergeCell ref="D27:N29"/>
    <mergeCell ref="A34:B34"/>
    <mergeCell ref="C34:E34"/>
    <mergeCell ref="F34:M34"/>
    <mergeCell ref="G19:I19"/>
    <mergeCell ref="J19:N19"/>
    <mergeCell ref="G20:H20"/>
    <mergeCell ref="A21:F21"/>
    <mergeCell ref="G21:H21"/>
    <mergeCell ref="A22:F22"/>
    <mergeCell ref="A37:B37"/>
    <mergeCell ref="C37:E37"/>
    <mergeCell ref="F37:M37"/>
    <mergeCell ref="A38:B38"/>
    <mergeCell ref="C38:E38"/>
    <mergeCell ref="F38:M38"/>
    <mergeCell ref="A35:B35"/>
    <mergeCell ref="C35:E35"/>
    <mergeCell ref="F35:M35"/>
    <mergeCell ref="A36:B36"/>
    <mergeCell ref="C36:E36"/>
    <mergeCell ref="F36:M36"/>
    <mergeCell ref="A41:B41"/>
    <mergeCell ref="C41:E41"/>
    <mergeCell ref="F41:M41"/>
    <mergeCell ref="A42:B42"/>
    <mergeCell ref="C42:E42"/>
    <mergeCell ref="F42:M42"/>
    <mergeCell ref="A39:B39"/>
    <mergeCell ref="C39:E39"/>
    <mergeCell ref="F39:M39"/>
    <mergeCell ref="A40:B40"/>
    <mergeCell ref="C40:E40"/>
    <mergeCell ref="F40:M40"/>
    <mergeCell ref="A45:B45"/>
    <mergeCell ref="C45:E45"/>
    <mergeCell ref="F45:M45"/>
    <mergeCell ref="A46:B46"/>
    <mergeCell ref="C46:E46"/>
    <mergeCell ref="F46:M46"/>
    <mergeCell ref="A43:B43"/>
    <mergeCell ref="C43:E43"/>
    <mergeCell ref="F43:M43"/>
    <mergeCell ref="A44:B44"/>
    <mergeCell ref="C44:E44"/>
    <mergeCell ref="F44:M44"/>
    <mergeCell ref="A49:B49"/>
    <mergeCell ref="C49:E49"/>
    <mergeCell ref="F49:M49"/>
    <mergeCell ref="A50:B50"/>
    <mergeCell ref="C50:E50"/>
    <mergeCell ref="F50:M50"/>
    <mergeCell ref="A47:B47"/>
    <mergeCell ref="C47:E47"/>
    <mergeCell ref="F47:M47"/>
    <mergeCell ref="A48:B48"/>
    <mergeCell ref="C48:E48"/>
    <mergeCell ref="F48:M48"/>
    <mergeCell ref="A53:B53"/>
    <mergeCell ref="C53:E53"/>
    <mergeCell ref="F53:M53"/>
    <mergeCell ref="A54:B54"/>
    <mergeCell ref="C54:E54"/>
    <mergeCell ref="F54:M54"/>
    <mergeCell ref="A51:B51"/>
    <mergeCell ref="C51:E51"/>
    <mergeCell ref="F51:M51"/>
    <mergeCell ref="A52:B52"/>
    <mergeCell ref="C52:E52"/>
    <mergeCell ref="F52:M52"/>
    <mergeCell ref="A57:B57"/>
    <mergeCell ref="C57:E57"/>
    <mergeCell ref="F57:M57"/>
    <mergeCell ref="A58:B58"/>
    <mergeCell ref="C58:E58"/>
    <mergeCell ref="F58:M58"/>
    <mergeCell ref="A55:B55"/>
    <mergeCell ref="C55:E55"/>
    <mergeCell ref="F55:M55"/>
    <mergeCell ref="A56:B56"/>
    <mergeCell ref="C56:E56"/>
    <mergeCell ref="F56:M56"/>
    <mergeCell ref="A61:B61"/>
    <mergeCell ref="C61:E61"/>
    <mergeCell ref="F61:M61"/>
    <mergeCell ref="A62:B62"/>
    <mergeCell ref="C62:E62"/>
    <mergeCell ref="F62:M62"/>
    <mergeCell ref="A59:B59"/>
    <mergeCell ref="C59:E59"/>
    <mergeCell ref="F59:M59"/>
    <mergeCell ref="A60:B60"/>
    <mergeCell ref="C60:E60"/>
    <mergeCell ref="F60:M60"/>
    <mergeCell ref="A65:B65"/>
    <mergeCell ref="C65:E65"/>
    <mergeCell ref="F65:M65"/>
    <mergeCell ref="A66:B66"/>
    <mergeCell ref="C66:E66"/>
    <mergeCell ref="F66:M66"/>
    <mergeCell ref="A63:B63"/>
    <mergeCell ref="C63:E63"/>
    <mergeCell ref="F63:M63"/>
    <mergeCell ref="A64:B64"/>
    <mergeCell ref="C64:E64"/>
    <mergeCell ref="F64:M64"/>
    <mergeCell ref="A69:B69"/>
    <mergeCell ref="C69:E69"/>
    <mergeCell ref="F69:M69"/>
    <mergeCell ref="A70:B70"/>
    <mergeCell ref="C70:E70"/>
    <mergeCell ref="F70:M70"/>
    <mergeCell ref="A67:B67"/>
    <mergeCell ref="C67:E67"/>
    <mergeCell ref="F67:M67"/>
    <mergeCell ref="A68:B68"/>
    <mergeCell ref="C68:E68"/>
    <mergeCell ref="F68:M68"/>
  </mergeCells>
  <conditionalFormatting sqref="G21">
    <cfRule type="containsBlanks" dxfId="5" priority="1">
      <formula>LEN(TRIM(G21))=0</formula>
    </cfRule>
  </conditionalFormatting>
  <dataValidations disablePrompts="1" count="1">
    <dataValidation allowBlank="1" showInputMessage="1" showErrorMessage="1" errorTitle="Restricted Cell" error="Cell contains a formula and cannot be modified." sqref="A35:F70 N35:N70"/>
  </dataValidations>
  <printOptions horizontalCentered="1"/>
  <pageMargins left="0.25" right="0.25" top="0.25" bottom="0.25" header="0.3" footer="0.05"/>
  <pageSetup fitToHeight="0" orientation="portrait" r:id="rId1"/>
  <headerFooter>
    <oddFooter>&amp;L&amp;"Arial,Regular"&amp;8CP-0261 Change Order DBB&amp;C&amp;"Arial,Regular"&amp;8Page &amp;P of &amp;N&amp;R&amp;"Arial,Regular"&amp;8Revised 10/02/2020</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tint="-0.249977111117893"/>
  </sheetPr>
  <dimension ref="A1:R62"/>
  <sheetViews>
    <sheetView showGridLines="0" showRuler="0" view="pageLayout" topLeftCell="A16" zoomScaleNormal="100" zoomScaleSheetLayoutView="125" workbookViewId="0">
      <selection activeCell="D7" sqref="D7:E7"/>
    </sheetView>
  </sheetViews>
  <sheetFormatPr defaultColWidth="9.1796875" defaultRowHeight="11.5" x14ac:dyDescent="0.25"/>
  <cols>
    <col min="1" max="1" width="7.26953125" style="19" customWidth="1"/>
    <col min="2" max="2" width="9.1796875" style="19"/>
    <col min="3" max="3" width="3.1796875" style="19" customWidth="1"/>
    <col min="4" max="4" width="6.453125" style="19" customWidth="1"/>
    <col min="5" max="5" width="8.453125" style="19" customWidth="1"/>
    <col min="6" max="6" width="5.7265625" style="19" customWidth="1"/>
    <col min="7" max="7" width="7.7265625" style="19" customWidth="1"/>
    <col min="8" max="8" width="3.453125" style="19" customWidth="1"/>
    <col min="9" max="9" width="14" style="19" customWidth="1"/>
    <col min="10" max="10" width="5.1796875" style="19" customWidth="1"/>
    <col min="11" max="11" width="9.26953125" style="19" customWidth="1"/>
    <col min="12" max="12" width="1.81640625" style="19" customWidth="1"/>
    <col min="13" max="13" width="18.453125" style="121" customWidth="1"/>
    <col min="14" max="14" width="9.1796875" style="19" hidden="1" customWidth="1"/>
    <col min="15" max="16" width="0" style="19" hidden="1" customWidth="1"/>
    <col min="17" max="16384" width="9.1796875" style="19"/>
  </cols>
  <sheetData>
    <row r="1" spans="1:18" s="23" customFormat="1" ht="18" customHeight="1" x14ac:dyDescent="0.3">
      <c r="D1" s="264" t="s">
        <v>12</v>
      </c>
      <c r="E1" s="264"/>
      <c r="F1" s="264"/>
      <c r="G1" s="264"/>
      <c r="H1" s="264"/>
      <c r="I1" s="264"/>
      <c r="J1" s="264"/>
      <c r="K1" s="264"/>
      <c r="L1" s="264"/>
      <c r="M1" s="59"/>
      <c r="N1" s="59"/>
      <c r="O1" s="59"/>
      <c r="P1" s="59"/>
      <c r="Q1" s="59"/>
      <c r="R1" s="59"/>
    </row>
    <row r="2" spans="1:18" s="23" customFormat="1" ht="14.5" customHeight="1" x14ac:dyDescent="0.3">
      <c r="D2" s="265" t="s">
        <v>13</v>
      </c>
      <c r="E2" s="265"/>
      <c r="F2" s="265"/>
      <c r="G2" s="265"/>
      <c r="H2" s="265"/>
      <c r="I2" s="265"/>
      <c r="J2" s="265"/>
      <c r="K2" s="265"/>
      <c r="L2" s="265"/>
      <c r="M2" s="60"/>
      <c r="N2" s="60"/>
      <c r="O2" s="60"/>
      <c r="P2" s="60"/>
      <c r="Q2" s="60"/>
      <c r="R2" s="60"/>
    </row>
    <row r="3" spans="1:18" s="23" customFormat="1" ht="14.5" customHeight="1" x14ac:dyDescent="0.3">
      <c r="D3" s="265" t="s">
        <v>14</v>
      </c>
      <c r="E3" s="265"/>
      <c r="F3" s="265"/>
      <c r="G3" s="265"/>
      <c r="H3" s="265"/>
      <c r="I3" s="265"/>
      <c r="J3" s="265"/>
      <c r="K3" s="265"/>
      <c r="L3" s="265"/>
      <c r="M3" s="60"/>
      <c r="N3" s="60"/>
      <c r="O3" s="60"/>
      <c r="P3" s="60"/>
      <c r="Q3" s="60"/>
      <c r="R3" s="60"/>
    </row>
    <row r="4" spans="1:18" ht="18.75" customHeight="1" x14ac:dyDescent="0.35">
      <c r="A4" s="266" t="s">
        <v>75</v>
      </c>
      <c r="B4" s="266"/>
      <c r="C4" s="266"/>
      <c r="D4" s="266"/>
      <c r="E4" s="266"/>
      <c r="F4" s="266"/>
      <c r="G4" s="266"/>
      <c r="H4" s="266"/>
      <c r="I4" s="266"/>
      <c r="J4" s="266"/>
      <c r="K4" s="266"/>
      <c r="L4" s="266"/>
      <c r="M4" s="266"/>
    </row>
    <row r="5" spans="1:18" ht="15.5" x14ac:dyDescent="0.35">
      <c r="A5" s="291" t="s">
        <v>130</v>
      </c>
      <c r="B5" s="266"/>
      <c r="C5" s="266"/>
      <c r="D5" s="266"/>
      <c r="E5" s="266"/>
      <c r="F5" s="266"/>
      <c r="G5" s="266"/>
      <c r="H5" s="266"/>
      <c r="I5" s="266"/>
      <c r="J5" s="266"/>
      <c r="K5" s="266"/>
      <c r="L5" s="266"/>
      <c r="M5" s="266"/>
    </row>
    <row r="6" spans="1:18" ht="7.5" customHeight="1" x14ac:dyDescent="0.25">
      <c r="A6" s="292"/>
      <c r="B6" s="292"/>
      <c r="C6" s="292"/>
      <c r="D6" s="292"/>
      <c r="E6" s="292"/>
      <c r="F6" s="292"/>
      <c r="G6" s="292"/>
      <c r="H6" s="292"/>
      <c r="I6" s="292"/>
      <c r="J6" s="292"/>
      <c r="K6" s="292"/>
      <c r="L6" s="292"/>
      <c r="M6" s="292"/>
    </row>
    <row r="7" spans="1:18" ht="13.5" customHeight="1" x14ac:dyDescent="0.25">
      <c r="A7" s="293" t="s">
        <v>19</v>
      </c>
      <c r="B7" s="293"/>
      <c r="C7" s="138"/>
      <c r="D7" s="294"/>
      <c r="E7" s="294"/>
      <c r="F7" s="297" t="s">
        <v>17</v>
      </c>
      <c r="G7" s="297"/>
      <c r="H7" s="294"/>
      <c r="I7" s="294"/>
      <c r="J7" s="194"/>
      <c r="K7" s="194" t="s">
        <v>16</v>
      </c>
      <c r="L7" s="294"/>
      <c r="M7" s="294"/>
    </row>
    <row r="8" spans="1:18" ht="5.15" customHeight="1" x14ac:dyDescent="0.25">
      <c r="A8" s="261"/>
      <c r="B8" s="261"/>
      <c r="C8" s="139"/>
      <c r="D8" s="134"/>
      <c r="E8" s="134"/>
      <c r="F8" s="134"/>
      <c r="G8" s="134"/>
      <c r="H8" s="134"/>
      <c r="I8" s="134"/>
      <c r="J8" s="12"/>
      <c r="K8" s="12"/>
      <c r="L8" s="12"/>
      <c r="M8" s="21"/>
    </row>
    <row r="9" spans="1:18" ht="26.25" customHeight="1" x14ac:dyDescent="0.25">
      <c r="A9" s="295" t="s">
        <v>18</v>
      </c>
      <c r="B9" s="295"/>
      <c r="C9" s="157"/>
      <c r="E9" s="296"/>
      <c r="F9" s="296"/>
      <c r="G9" s="296"/>
      <c r="H9" s="296"/>
      <c r="I9" s="296"/>
      <c r="J9" s="296"/>
      <c r="K9" s="222" t="s">
        <v>20</v>
      </c>
      <c r="L9" s="296"/>
      <c r="M9" s="296"/>
    </row>
    <row r="10" spans="1:18" ht="15" customHeight="1" x14ac:dyDescent="0.25">
      <c r="A10" s="295" t="s">
        <v>0</v>
      </c>
      <c r="B10" s="295"/>
      <c r="C10" s="157"/>
      <c r="E10" s="271"/>
      <c r="F10" s="271"/>
      <c r="G10" s="271"/>
      <c r="H10" s="271"/>
      <c r="I10" s="271"/>
      <c r="J10" s="271"/>
      <c r="K10" s="51"/>
      <c r="L10" s="51"/>
      <c r="M10" s="51"/>
    </row>
    <row r="11" spans="1:18" ht="15" customHeight="1" x14ac:dyDescent="0.25">
      <c r="A11" s="270" t="s">
        <v>132</v>
      </c>
      <c r="B11" s="270"/>
      <c r="C11" s="270"/>
      <c r="D11" s="270"/>
      <c r="E11" s="271"/>
      <c r="F11" s="271"/>
      <c r="G11" s="271"/>
      <c r="H11" s="271"/>
      <c r="I11" s="271"/>
      <c r="J11" s="271"/>
      <c r="K11" s="51"/>
      <c r="L11" s="51"/>
      <c r="M11" s="51"/>
    </row>
    <row r="12" spans="1:18" ht="15" customHeight="1" x14ac:dyDescent="0.25">
      <c r="A12" s="270" t="s">
        <v>168</v>
      </c>
      <c r="B12" s="270"/>
      <c r="C12" s="270"/>
      <c r="D12" s="270"/>
      <c r="E12" s="271"/>
      <c r="F12" s="271"/>
      <c r="G12" s="271"/>
      <c r="H12" s="271"/>
      <c r="I12" s="271"/>
      <c r="J12" s="271"/>
      <c r="K12" s="51"/>
      <c r="L12" s="51"/>
      <c r="M12" s="51"/>
    </row>
    <row r="13" spans="1:18" ht="15" customHeight="1" x14ac:dyDescent="0.25">
      <c r="A13" s="270" t="s">
        <v>22</v>
      </c>
      <c r="B13" s="270"/>
      <c r="C13" s="270"/>
      <c r="D13" s="270"/>
      <c r="E13" s="270"/>
      <c r="F13" s="290"/>
      <c r="G13" s="290"/>
      <c r="H13" s="290"/>
      <c r="I13" s="290"/>
      <c r="J13" s="290"/>
      <c r="K13" s="140" t="s">
        <v>1</v>
      </c>
      <c r="L13" s="278"/>
      <c r="M13" s="278"/>
      <c r="N13" s="268" t="s">
        <v>162</v>
      </c>
    </row>
    <row r="14" spans="1:18" ht="6" customHeight="1" thickBot="1" x14ac:dyDescent="0.3">
      <c r="A14" s="117"/>
      <c r="B14" s="117"/>
      <c r="C14" s="117"/>
      <c r="D14" s="117"/>
      <c r="E14" s="117"/>
      <c r="F14" s="117"/>
      <c r="G14" s="117"/>
      <c r="H14" s="117"/>
      <c r="I14" s="117"/>
      <c r="J14" s="117"/>
      <c r="K14" s="117"/>
      <c r="L14" s="117"/>
      <c r="M14" s="118"/>
      <c r="N14" s="269"/>
    </row>
    <row r="15" spans="1:18" ht="15" customHeight="1" thickTop="1" x14ac:dyDescent="0.25">
      <c r="A15" s="122"/>
      <c r="B15" s="195"/>
      <c r="C15" s="195"/>
      <c r="D15" s="195"/>
      <c r="E15" s="195"/>
      <c r="F15" s="210"/>
      <c r="G15" s="210"/>
      <c r="H15" s="210"/>
      <c r="I15" s="210"/>
      <c r="J15" s="210"/>
      <c r="K15" s="210"/>
      <c r="L15" s="12"/>
      <c r="M15" s="197"/>
      <c r="N15" s="211" t="b">
        <v>0</v>
      </c>
      <c r="O15" s="12"/>
    </row>
    <row r="16" spans="1:18" ht="12" customHeight="1" x14ac:dyDescent="0.25">
      <c r="A16" s="19" t="s">
        <v>2</v>
      </c>
      <c r="D16" s="119"/>
      <c r="E16" s="119"/>
      <c r="F16" s="120"/>
      <c r="G16" s="279"/>
      <c r="H16" s="279"/>
      <c r="I16" s="279"/>
      <c r="J16" s="279"/>
      <c r="K16" s="279"/>
      <c r="L16" s="279"/>
      <c r="M16" s="151"/>
    </row>
    <row r="17" spans="1:16" ht="15.65" customHeight="1" x14ac:dyDescent="0.25">
      <c r="A17" s="122" t="s">
        <v>3</v>
      </c>
      <c r="B17" s="212" t="s">
        <v>121</v>
      </c>
      <c r="C17" s="212"/>
      <c r="D17" s="137"/>
      <c r="E17" s="137"/>
      <c r="F17" s="137"/>
      <c r="G17" s="137"/>
      <c r="H17" s="137"/>
      <c r="I17" s="137"/>
      <c r="J17" s="12"/>
      <c r="K17" s="12"/>
      <c r="M17" s="208">
        <v>0</v>
      </c>
    </row>
    <row r="18" spans="1:16" ht="12" customHeight="1" x14ac:dyDescent="0.25">
      <c r="A18" s="122"/>
      <c r="B18" s="300" t="s">
        <v>127</v>
      </c>
      <c r="C18" s="300"/>
      <c r="D18" s="300"/>
      <c r="E18" s="300"/>
      <c r="F18" s="300"/>
      <c r="G18" s="300"/>
      <c r="H18" s="300"/>
      <c r="I18" s="300"/>
      <c r="J18" s="277">
        <f>M17-J19</f>
        <v>0</v>
      </c>
      <c r="K18" s="277"/>
      <c r="M18" s="197"/>
    </row>
    <row r="19" spans="1:16" ht="12" customHeight="1" x14ac:dyDescent="0.25">
      <c r="A19" s="122"/>
      <c r="B19" s="300" t="s">
        <v>120</v>
      </c>
      <c r="C19" s="300"/>
      <c r="D19" s="300"/>
      <c r="E19" s="300"/>
      <c r="F19" s="300"/>
      <c r="G19" s="300"/>
      <c r="H19" s="300"/>
      <c r="I19" s="300"/>
      <c r="J19" s="304">
        <v>0</v>
      </c>
      <c r="K19" s="304"/>
      <c r="M19" s="197"/>
    </row>
    <row r="20" spans="1:16" ht="15.65" customHeight="1" x14ac:dyDescent="0.25">
      <c r="A20" s="122" t="s">
        <v>3</v>
      </c>
      <c r="B20" s="212" t="s">
        <v>122</v>
      </c>
      <c r="C20" s="123"/>
      <c r="M20" s="205">
        <f>'CP-0261 JUSTIFICATION'!E16</f>
        <v>0</v>
      </c>
      <c r="O20" s="206"/>
    </row>
    <row r="21" spans="1:16" ht="15.65" customHeight="1" x14ac:dyDescent="0.25">
      <c r="A21" s="122" t="s">
        <v>3</v>
      </c>
      <c r="B21" s="124" t="s">
        <v>7</v>
      </c>
      <c r="C21" s="124"/>
      <c r="M21" s="165">
        <f>SUM(M17:M20)</f>
        <v>0</v>
      </c>
    </row>
    <row r="22" spans="1:16" ht="15.65" customHeight="1" x14ac:dyDescent="0.25">
      <c r="A22" s="122" t="s">
        <v>3</v>
      </c>
      <c r="B22" s="123" t="s">
        <v>4</v>
      </c>
      <c r="C22" s="123"/>
      <c r="D22" s="123"/>
      <c r="E22" s="269" t="str">
        <f>IF(N15=TRUE,"unchanged",IF(M22&gt;0,"increased",IF(M22&lt;0,"decreased","unchanged")))</f>
        <v>unchanged</v>
      </c>
      <c r="F22" s="269"/>
      <c r="G22" s="19" t="s">
        <v>5</v>
      </c>
      <c r="H22" s="125"/>
      <c r="J22" s="125"/>
      <c r="M22" s="202">
        <f>'CP-0261 SUMMARY'!N57</f>
        <v>0</v>
      </c>
    </row>
    <row r="23" spans="1:16" ht="15.65" customHeight="1" x14ac:dyDescent="0.25">
      <c r="A23" s="122" t="s">
        <v>3</v>
      </c>
      <c r="B23" s="124" t="s">
        <v>6</v>
      </c>
      <c r="C23" s="124"/>
      <c r="D23" s="124"/>
      <c r="E23" s="124"/>
      <c r="F23" s="124"/>
      <c r="G23" s="124"/>
      <c r="M23" s="203">
        <f>IF(N15=TRUE,M21,M21+M22)</f>
        <v>0</v>
      </c>
    </row>
    <row r="24" spans="1:16" ht="15.65" customHeight="1" x14ac:dyDescent="0.25">
      <c r="A24" s="122" t="s">
        <v>3</v>
      </c>
      <c r="B24" s="124" t="s">
        <v>8</v>
      </c>
      <c r="C24" s="124"/>
      <c r="D24" s="124"/>
      <c r="E24" s="124"/>
      <c r="F24" s="124"/>
      <c r="G24" s="124"/>
      <c r="M24" s="196">
        <f>IF(N15=TRUE,M20,M20+M22)</f>
        <v>0</v>
      </c>
      <c r="P24" s="126"/>
    </row>
    <row r="25" spans="1:16" s="137" customFormat="1" ht="15.65" customHeight="1" x14ac:dyDescent="0.3">
      <c r="A25" s="127" t="s">
        <v>3</v>
      </c>
      <c r="B25" s="135" t="s">
        <v>123</v>
      </c>
      <c r="C25" s="135"/>
      <c r="D25" s="135"/>
      <c r="E25" s="135"/>
      <c r="F25" s="135"/>
      <c r="G25" s="135"/>
      <c r="H25" s="136"/>
      <c r="I25" s="136"/>
      <c r="J25" s="136"/>
      <c r="K25" s="136"/>
      <c r="L25" s="136"/>
      <c r="M25" s="204" t="e">
        <f>IF(N15=TRUE,0,M22/J18)</f>
        <v>#DIV/0!</v>
      </c>
    </row>
    <row r="26" spans="1:16" s="137" customFormat="1" ht="5.15" customHeight="1" thickBot="1" x14ac:dyDescent="0.35">
      <c r="A26" s="127"/>
      <c r="B26" s="135"/>
      <c r="C26" s="135"/>
      <c r="D26" s="135"/>
      <c r="E26" s="135"/>
      <c r="F26" s="135"/>
      <c r="G26" s="135"/>
      <c r="H26" s="136"/>
      <c r="I26" s="136"/>
      <c r="J26" s="136"/>
      <c r="K26" s="136"/>
      <c r="L26" s="136"/>
      <c r="M26" s="153"/>
    </row>
    <row r="27" spans="1:16" ht="15.65" customHeight="1" x14ac:dyDescent="0.25">
      <c r="A27" s="303" t="s">
        <v>114</v>
      </c>
      <c r="B27" s="303"/>
      <c r="C27" s="213"/>
      <c r="D27" s="213" t="s">
        <v>119</v>
      </c>
      <c r="E27" s="213"/>
      <c r="F27" s="213"/>
      <c r="G27" s="213"/>
      <c r="H27" s="213"/>
      <c r="I27" s="213"/>
      <c r="J27" s="213"/>
      <c r="K27" s="213"/>
      <c r="L27" s="184"/>
      <c r="M27" s="209" t="str">
        <f>IF(J19=0,"N/A",0)</f>
        <v>N/A</v>
      </c>
    </row>
    <row r="28" spans="1:16" ht="15.65" customHeight="1" x14ac:dyDescent="0.25">
      <c r="A28" s="214"/>
      <c r="B28" s="214"/>
      <c r="C28" s="215"/>
      <c r="D28" s="215" t="s">
        <v>115</v>
      </c>
      <c r="E28" s="215"/>
      <c r="F28" s="215"/>
      <c r="G28" s="215"/>
      <c r="H28" s="215"/>
      <c r="I28" s="215"/>
      <c r="J28" s="215"/>
      <c r="K28" s="215"/>
      <c r="L28" s="198"/>
      <c r="M28" s="199" t="str">
        <f>IF(J19=0,"N/A",IF($N$15=FALSE,"N/A",M22))</f>
        <v>N/A</v>
      </c>
    </row>
    <row r="29" spans="1:16" ht="15.65" customHeight="1" thickBot="1" x14ac:dyDescent="0.3">
      <c r="A29" s="215"/>
      <c r="B29" s="215"/>
      <c r="C29" s="215"/>
      <c r="D29" s="215" t="s">
        <v>116</v>
      </c>
      <c r="E29" s="215"/>
      <c r="F29" s="215"/>
      <c r="G29" s="215"/>
      <c r="H29" s="215"/>
      <c r="I29" s="215"/>
      <c r="J29" s="215"/>
      <c r="K29" s="215"/>
      <c r="L29" s="198"/>
      <c r="M29" s="200" t="str">
        <f>IF(J19=0,"N/A",IF($N$15=FALSE,J19-M27,J19-M27-M28))</f>
        <v>N/A</v>
      </c>
    </row>
    <row r="30" spans="1:16" ht="15" customHeight="1" thickBot="1" x14ac:dyDescent="0.3">
      <c r="A30" s="216"/>
      <c r="B30" s="216"/>
      <c r="C30" s="216"/>
      <c r="D30" s="216"/>
      <c r="E30" s="302" t="s">
        <v>117</v>
      </c>
      <c r="F30" s="302"/>
      <c r="G30" s="302"/>
      <c r="H30" s="302"/>
      <c r="I30" s="302"/>
      <c r="J30" s="302"/>
      <c r="K30" s="302"/>
      <c r="L30" s="12"/>
      <c r="M30" s="201" t="str">
        <f>IF(J19=0,"N/A",M29/J19)</f>
        <v>N/A</v>
      </c>
      <c r="N30" s="242" t="s">
        <v>163</v>
      </c>
      <c r="O30" s="242" t="s">
        <v>164</v>
      </c>
      <c r="P30" s="242" t="s">
        <v>165</v>
      </c>
    </row>
    <row r="31" spans="1:16" ht="4.5" customHeight="1" thickBot="1" x14ac:dyDescent="0.3">
      <c r="A31" s="124"/>
      <c r="B31" s="124"/>
      <c r="C31" s="124"/>
      <c r="D31" s="124"/>
      <c r="E31" s="124"/>
      <c r="F31" s="124"/>
      <c r="G31" s="124"/>
      <c r="H31" s="124"/>
      <c r="I31" s="124"/>
      <c r="J31" s="183"/>
      <c r="K31" s="130"/>
      <c r="L31" s="187"/>
      <c r="M31" s="192"/>
    </row>
    <row r="32" spans="1:16" s="124" customFormat="1" ht="15.65" customHeight="1" thickBot="1" x14ac:dyDescent="0.4">
      <c r="A32" s="184" t="s">
        <v>57</v>
      </c>
      <c r="B32" s="184"/>
      <c r="C32" s="184"/>
      <c r="D32" s="184"/>
      <c r="E32" s="184"/>
      <c r="F32" s="185"/>
      <c r="G32" s="184"/>
      <c r="H32" s="185"/>
      <c r="I32" s="184"/>
      <c r="J32" s="185"/>
      <c r="K32" s="184"/>
      <c r="L32" s="186" t="s">
        <v>41</v>
      </c>
      <c r="M32" s="188"/>
      <c r="N32" s="244" t="b">
        <v>0</v>
      </c>
      <c r="O32" s="244" t="b">
        <v>0</v>
      </c>
      <c r="P32" s="244" t="b">
        <v>0</v>
      </c>
    </row>
    <row r="33" spans="1:14" s="124" customFormat="1" ht="15.5" thickBot="1" x14ac:dyDescent="0.4">
      <c r="A33" s="124" t="s">
        <v>56</v>
      </c>
      <c r="F33" s="129"/>
      <c r="H33" s="129"/>
      <c r="J33" s="125"/>
      <c r="L33" s="128"/>
      <c r="M33" s="152"/>
    </row>
    <row r="34" spans="1:14" s="123" customFormat="1" ht="15" customHeight="1" thickBot="1" x14ac:dyDescent="0.4">
      <c r="A34" s="130" t="s">
        <v>55</v>
      </c>
      <c r="B34" s="130"/>
      <c r="C34" s="130"/>
      <c r="D34" s="130"/>
      <c r="E34" s="130"/>
      <c r="F34" s="130"/>
      <c r="G34" s="130"/>
      <c r="H34" s="130"/>
      <c r="I34" s="130"/>
      <c r="J34" s="130"/>
      <c r="K34" s="131"/>
      <c r="L34" s="131"/>
      <c r="M34" s="181"/>
    </row>
    <row r="35" spans="1:14" ht="18" customHeight="1" thickBot="1" x14ac:dyDescent="0.3">
      <c r="A35" s="301" t="s">
        <v>9</v>
      </c>
      <c r="B35" s="301"/>
      <c r="C35" s="301"/>
      <c r="D35" s="301"/>
      <c r="E35" s="301"/>
      <c r="F35" s="301"/>
      <c r="G35" s="130"/>
      <c r="H35" s="132"/>
      <c r="I35" s="130"/>
      <c r="J35" s="132"/>
      <c r="K35" s="130"/>
      <c r="L35" s="12"/>
      <c r="M35" s="150"/>
    </row>
    <row r="36" spans="1:14" ht="15.65" customHeight="1" thickTop="1" x14ac:dyDescent="0.25">
      <c r="A36" s="298" t="s">
        <v>10</v>
      </c>
      <c r="B36" s="298"/>
      <c r="C36" s="298"/>
      <c r="D36" s="298"/>
      <c r="E36" s="298"/>
      <c r="F36" s="298"/>
      <c r="G36" s="299">
        <f>L13+10</f>
        <v>10</v>
      </c>
      <c r="H36" s="299"/>
      <c r="I36" s="298" t="s">
        <v>11</v>
      </c>
      <c r="J36" s="298"/>
      <c r="K36" s="298"/>
      <c r="L36" s="298"/>
      <c r="M36" s="298"/>
    </row>
    <row r="37" spans="1:14" s="124" customFormat="1" ht="24" customHeight="1" x14ac:dyDescent="0.35">
      <c r="A37" s="272" t="s">
        <v>72</v>
      </c>
      <c r="B37" s="273"/>
      <c r="C37" s="273"/>
      <c r="D37" s="273"/>
      <c r="E37" s="273"/>
      <c r="F37" s="273"/>
      <c r="G37" s="273"/>
      <c r="H37" s="273"/>
      <c r="I37" s="273"/>
      <c r="J37" s="273"/>
      <c r="K37" s="273"/>
      <c r="L37" s="273"/>
      <c r="M37" s="273"/>
      <c r="N37" s="243" t="s">
        <v>166</v>
      </c>
    </row>
    <row r="38" spans="1:14" s="124" customFormat="1" ht="13.5" customHeight="1" x14ac:dyDescent="0.35">
      <c r="A38" s="274" t="s">
        <v>73</v>
      </c>
      <c r="B38" s="273"/>
      <c r="C38" s="273"/>
      <c r="D38" s="273"/>
      <c r="E38" s="273"/>
      <c r="F38" s="273"/>
      <c r="G38" s="273"/>
      <c r="H38" s="273"/>
      <c r="I38" s="273"/>
      <c r="J38" s="273"/>
      <c r="K38" s="273"/>
      <c r="L38" s="273"/>
      <c r="M38" s="273"/>
      <c r="N38" s="244" t="b">
        <v>0</v>
      </c>
    </row>
    <row r="39" spans="1:14" ht="65.150000000000006" customHeight="1" thickBot="1" x14ac:dyDescent="0.3">
      <c r="A39" s="275" t="s">
        <v>76</v>
      </c>
      <c r="B39" s="275"/>
      <c r="C39" s="275"/>
      <c r="D39" s="275"/>
      <c r="E39" s="275"/>
      <c r="F39" s="275"/>
      <c r="G39" s="275"/>
      <c r="H39" s="275"/>
      <c r="I39" s="275"/>
      <c r="J39" s="275"/>
      <c r="K39" s="275"/>
      <c r="L39" s="275"/>
      <c r="M39" s="275"/>
      <c r="N39" s="12"/>
    </row>
    <row r="40" spans="1:14" ht="30" customHeight="1" x14ac:dyDescent="0.25">
      <c r="A40" s="276" t="s">
        <v>74</v>
      </c>
      <c r="B40" s="276"/>
      <c r="C40" s="276"/>
      <c r="D40" s="276"/>
      <c r="E40" s="276"/>
      <c r="F40" s="276"/>
      <c r="G40" s="276"/>
      <c r="H40" s="276"/>
      <c r="I40" s="276"/>
      <c r="J40" s="276"/>
      <c r="K40" s="276"/>
      <c r="L40" s="276"/>
      <c r="M40" s="276"/>
      <c r="N40" s="12"/>
    </row>
    <row r="41" spans="1:14" ht="6" customHeight="1" x14ac:dyDescent="0.25">
      <c r="A41" s="274"/>
      <c r="B41" s="274"/>
      <c r="C41" s="274"/>
      <c r="D41" s="274"/>
      <c r="E41" s="274"/>
      <c r="F41" s="274"/>
      <c r="G41" s="274"/>
      <c r="H41" s="274"/>
      <c r="I41" s="274"/>
      <c r="J41" s="274"/>
      <c r="K41" s="274"/>
      <c r="L41" s="274"/>
      <c r="M41" s="274"/>
      <c r="N41" s="12"/>
    </row>
    <row r="42" spans="1:14" ht="15" customHeight="1" x14ac:dyDescent="0.25">
      <c r="A42" s="281"/>
      <c r="B42" s="281"/>
      <c r="C42" s="281"/>
      <c r="D42" s="281"/>
      <c r="E42" s="281"/>
      <c r="F42" s="119"/>
      <c r="G42" s="269"/>
      <c r="H42" s="269"/>
      <c r="I42" s="269"/>
      <c r="J42" s="269"/>
      <c r="K42" s="269"/>
      <c r="L42" s="119"/>
      <c r="M42" s="182"/>
    </row>
    <row r="43" spans="1:14" s="133" customFormat="1" ht="16.5" customHeight="1" x14ac:dyDescent="0.2">
      <c r="A43" s="282" t="s">
        <v>86</v>
      </c>
      <c r="B43" s="283"/>
      <c r="C43" s="283"/>
      <c r="D43" s="283"/>
      <c r="E43" s="283"/>
      <c r="F43" s="158"/>
      <c r="G43" s="284" t="s">
        <v>66</v>
      </c>
      <c r="H43" s="284"/>
      <c r="I43" s="284"/>
      <c r="J43" s="284"/>
      <c r="K43" s="284"/>
      <c r="L43" s="158"/>
      <c r="M43" s="160" t="s">
        <v>21</v>
      </c>
    </row>
    <row r="44" spans="1:14" s="12" customFormat="1" ht="15" customHeight="1" x14ac:dyDescent="0.25">
      <c r="A44" s="281" t="s">
        <v>96</v>
      </c>
      <c r="B44" s="281"/>
      <c r="C44" s="281"/>
      <c r="D44" s="281"/>
      <c r="E44" s="281"/>
      <c r="F44" s="119"/>
      <c r="G44" s="269"/>
      <c r="H44" s="269"/>
      <c r="I44" s="269"/>
      <c r="J44" s="269"/>
      <c r="K44" s="269"/>
      <c r="L44" s="119"/>
      <c r="M44" s="182"/>
    </row>
    <row r="45" spans="1:14" s="12" customFormat="1" ht="27.75" customHeight="1" x14ac:dyDescent="0.25">
      <c r="A45" s="282" t="s">
        <v>97</v>
      </c>
      <c r="B45" s="282"/>
      <c r="C45" s="282"/>
      <c r="D45" s="282"/>
      <c r="E45" s="282"/>
      <c r="F45" s="159"/>
      <c r="G45" s="284" t="s">
        <v>66</v>
      </c>
      <c r="H45" s="284"/>
      <c r="I45" s="284"/>
      <c r="J45" s="284"/>
      <c r="K45" s="284"/>
      <c r="L45" s="158"/>
      <c r="M45" s="160" t="s">
        <v>21</v>
      </c>
    </row>
    <row r="46" spans="1:14" ht="57" customHeight="1" x14ac:dyDescent="0.4">
      <c r="A46" s="280" t="s">
        <v>62</v>
      </c>
      <c r="B46" s="280"/>
      <c r="C46" s="280"/>
      <c r="D46" s="280"/>
      <c r="E46" s="280"/>
      <c r="F46" s="280"/>
      <c r="G46" s="280"/>
      <c r="H46" s="280"/>
      <c r="I46" s="280"/>
      <c r="J46" s="280"/>
      <c r="K46" s="280"/>
      <c r="L46" s="280"/>
      <c r="M46" s="280"/>
    </row>
    <row r="47" spans="1:14" ht="21" customHeight="1" x14ac:dyDescent="0.35">
      <c r="A47" s="285" t="s">
        <v>63</v>
      </c>
      <c r="B47" s="285"/>
      <c r="C47" s="285"/>
      <c r="D47" s="285"/>
      <c r="E47" s="285"/>
      <c r="F47" s="285"/>
      <c r="G47" s="285"/>
      <c r="H47" s="285"/>
      <c r="I47" s="285"/>
      <c r="J47" s="285"/>
      <c r="K47" s="285"/>
      <c r="L47" s="285"/>
      <c r="M47" s="285"/>
    </row>
    <row r="48" spans="1:14" s="164" customFormat="1" ht="18.75" customHeight="1" x14ac:dyDescent="0.2">
      <c r="A48" s="286"/>
      <c r="B48" s="287"/>
      <c r="C48" s="287"/>
      <c r="D48" s="287"/>
      <c r="E48" s="287"/>
      <c r="F48" s="161"/>
      <c r="G48" s="288"/>
      <c r="H48" s="288"/>
      <c r="I48" s="288"/>
      <c r="J48" s="288"/>
      <c r="K48" s="288"/>
      <c r="L48" s="161"/>
      <c r="M48" s="163"/>
    </row>
    <row r="49" spans="1:13" ht="25.5" customHeight="1" x14ac:dyDescent="0.25">
      <c r="A49" s="281"/>
      <c r="B49" s="281"/>
      <c r="C49" s="281"/>
      <c r="D49" s="281"/>
      <c r="E49" s="281"/>
      <c r="F49" s="119"/>
      <c r="G49" s="269"/>
      <c r="H49" s="269"/>
      <c r="I49" s="269"/>
      <c r="J49" s="269"/>
      <c r="K49" s="269"/>
      <c r="L49" s="162"/>
      <c r="M49" s="182"/>
    </row>
    <row r="50" spans="1:13" s="133" customFormat="1" ht="18" customHeight="1" x14ac:dyDescent="0.2">
      <c r="A50" s="282" t="s">
        <v>133</v>
      </c>
      <c r="B50" s="283"/>
      <c r="C50" s="283"/>
      <c r="D50" s="283"/>
      <c r="E50" s="283"/>
      <c r="F50" s="158"/>
      <c r="G50" s="284" t="s">
        <v>66</v>
      </c>
      <c r="H50" s="284"/>
      <c r="I50" s="284"/>
      <c r="J50" s="284"/>
      <c r="K50" s="284"/>
      <c r="L50" s="161"/>
      <c r="M50" s="223" t="s">
        <v>21</v>
      </c>
    </row>
    <row r="51" spans="1:13" ht="25.5" customHeight="1" x14ac:dyDescent="0.25">
      <c r="A51" s="281"/>
      <c r="B51" s="281"/>
      <c r="C51" s="281"/>
      <c r="D51" s="281"/>
      <c r="E51" s="281"/>
      <c r="F51" s="119"/>
      <c r="G51" s="269"/>
      <c r="H51" s="269"/>
      <c r="I51" s="269"/>
      <c r="J51" s="269"/>
      <c r="K51" s="269"/>
      <c r="L51" s="162"/>
      <c r="M51" s="182"/>
    </row>
    <row r="52" spans="1:13" s="133" customFormat="1" ht="18" customHeight="1" x14ac:dyDescent="0.2">
      <c r="A52" s="282" t="s">
        <v>67</v>
      </c>
      <c r="B52" s="283"/>
      <c r="C52" s="283"/>
      <c r="D52" s="283"/>
      <c r="E52" s="283"/>
      <c r="F52" s="158"/>
      <c r="G52" s="284" t="s">
        <v>66</v>
      </c>
      <c r="H52" s="284"/>
      <c r="I52" s="284"/>
      <c r="J52" s="284"/>
      <c r="K52" s="284"/>
      <c r="L52" s="161"/>
      <c r="M52" s="160" t="s">
        <v>21</v>
      </c>
    </row>
    <row r="53" spans="1:13" ht="25.5" customHeight="1" x14ac:dyDescent="0.25">
      <c r="A53" s="281"/>
      <c r="B53" s="281"/>
      <c r="C53" s="281"/>
      <c r="D53" s="281"/>
      <c r="E53" s="281"/>
      <c r="F53" s="119"/>
      <c r="G53" s="269"/>
      <c r="H53" s="269"/>
      <c r="I53" s="269"/>
      <c r="J53" s="269"/>
      <c r="K53" s="269"/>
      <c r="L53" s="162"/>
      <c r="M53" s="182"/>
    </row>
    <row r="54" spans="1:13" s="133" customFormat="1" ht="17.25" customHeight="1" x14ac:dyDescent="0.2">
      <c r="A54" s="282" t="s">
        <v>68</v>
      </c>
      <c r="B54" s="283"/>
      <c r="C54" s="283"/>
      <c r="D54" s="283"/>
      <c r="E54" s="283"/>
      <c r="F54" s="158"/>
      <c r="G54" s="284" t="s">
        <v>66</v>
      </c>
      <c r="H54" s="284"/>
      <c r="I54" s="284"/>
      <c r="J54" s="284"/>
      <c r="K54" s="284"/>
      <c r="L54" s="161"/>
      <c r="M54" s="160" t="s">
        <v>21</v>
      </c>
    </row>
    <row r="55" spans="1:13" ht="25.5" customHeight="1" x14ac:dyDescent="0.25">
      <c r="A55" s="281"/>
      <c r="B55" s="281"/>
      <c r="C55" s="281"/>
      <c r="D55" s="281"/>
      <c r="E55" s="281"/>
      <c r="F55" s="119"/>
      <c r="G55" s="269"/>
      <c r="H55" s="269"/>
      <c r="I55" s="269"/>
      <c r="J55" s="269"/>
      <c r="K55" s="269"/>
      <c r="L55" s="162"/>
      <c r="M55" s="182"/>
    </row>
    <row r="56" spans="1:13" s="133" customFormat="1" ht="17.25" customHeight="1" x14ac:dyDescent="0.2">
      <c r="A56" s="289" t="s">
        <v>95</v>
      </c>
      <c r="B56" s="284"/>
      <c r="C56" s="284"/>
      <c r="D56" s="284"/>
      <c r="E56" s="284"/>
      <c r="F56" s="158"/>
      <c r="G56" s="284" t="s">
        <v>66</v>
      </c>
      <c r="H56" s="284"/>
      <c r="I56" s="284"/>
      <c r="J56" s="284"/>
      <c r="K56" s="284"/>
      <c r="L56" s="158"/>
      <c r="M56" s="160" t="s">
        <v>21</v>
      </c>
    </row>
    <row r="57" spans="1:13" ht="25.5" customHeight="1" x14ac:dyDescent="0.25">
      <c r="A57" s="281"/>
      <c r="B57" s="281"/>
      <c r="C57" s="281"/>
      <c r="D57" s="281"/>
      <c r="E57" s="281"/>
      <c r="F57" s="119"/>
      <c r="G57" s="269"/>
      <c r="H57" s="269"/>
      <c r="I57" s="269"/>
      <c r="J57" s="269"/>
      <c r="K57" s="269"/>
      <c r="L57" s="119"/>
      <c r="M57" s="182"/>
    </row>
    <row r="58" spans="1:13" s="133" customFormat="1" ht="18" customHeight="1" x14ac:dyDescent="0.2">
      <c r="A58" s="282" t="s">
        <v>71</v>
      </c>
      <c r="B58" s="283"/>
      <c r="C58" s="283"/>
      <c r="D58" s="283"/>
      <c r="E58" s="283"/>
      <c r="F58" s="158"/>
      <c r="G58" s="284" t="s">
        <v>66</v>
      </c>
      <c r="H58" s="284"/>
      <c r="I58" s="284"/>
      <c r="J58" s="284"/>
      <c r="K58" s="284"/>
      <c r="L58" s="158"/>
      <c r="M58" s="160" t="s">
        <v>21</v>
      </c>
    </row>
    <row r="59" spans="1:13" ht="25.5" customHeight="1" x14ac:dyDescent="0.25">
      <c r="A59" s="281"/>
      <c r="B59" s="281"/>
      <c r="C59" s="281"/>
      <c r="D59" s="281"/>
      <c r="E59" s="281"/>
      <c r="F59" s="119"/>
      <c r="G59" s="269"/>
      <c r="H59" s="269"/>
      <c r="I59" s="269"/>
      <c r="J59" s="269"/>
      <c r="K59" s="269"/>
      <c r="L59" s="119"/>
      <c r="M59" s="182"/>
    </row>
    <row r="60" spans="1:13" s="133" customFormat="1" ht="18" customHeight="1" x14ac:dyDescent="0.2">
      <c r="A60" s="282" t="s">
        <v>69</v>
      </c>
      <c r="B60" s="283"/>
      <c r="C60" s="283"/>
      <c r="D60" s="283"/>
      <c r="E60" s="283"/>
      <c r="F60" s="158"/>
      <c r="G60" s="284" t="s">
        <v>66</v>
      </c>
      <c r="H60" s="284"/>
      <c r="I60" s="284"/>
      <c r="J60" s="284"/>
      <c r="K60" s="284"/>
      <c r="L60" s="158"/>
      <c r="M60" s="160" t="s">
        <v>21</v>
      </c>
    </row>
    <row r="61" spans="1:13" ht="25.5" customHeight="1" x14ac:dyDescent="0.25">
      <c r="A61" s="281"/>
      <c r="B61" s="281"/>
      <c r="C61" s="281"/>
      <c r="D61" s="281"/>
      <c r="E61" s="281"/>
      <c r="F61" s="119"/>
      <c r="G61" s="269"/>
      <c r="H61" s="269"/>
      <c r="I61" s="269"/>
      <c r="J61" s="269"/>
      <c r="K61" s="269"/>
      <c r="L61" s="119"/>
      <c r="M61" s="182"/>
    </row>
    <row r="62" spans="1:13" ht="18.75" customHeight="1" x14ac:dyDescent="0.25">
      <c r="A62" s="282" t="s">
        <v>70</v>
      </c>
      <c r="B62" s="283"/>
      <c r="C62" s="283"/>
      <c r="D62" s="283"/>
      <c r="E62" s="283"/>
      <c r="F62" s="158"/>
      <c r="G62" s="284" t="s">
        <v>66</v>
      </c>
      <c r="H62" s="284"/>
      <c r="I62" s="284"/>
      <c r="J62" s="284"/>
      <c r="K62" s="284"/>
      <c r="L62" s="158"/>
      <c r="M62" s="160" t="s">
        <v>21</v>
      </c>
    </row>
  </sheetData>
  <sheetProtection algorithmName="SHA-512" hashValue="54vMZKq9GKCsYbOcuw/kS9Mm85MU3XOLZJnGXMlxGWg+S3spQW2A0mX1x4Qc97eUk6QpTS3kM4fGGe9Syqwj0w==" saltValue="kzdePMXT8vtCD0jwCG2jsQ==" spinCount="100000" sheet="1" selectLockedCells="1"/>
  <mergeCells count="82">
    <mergeCell ref="L7:M7"/>
    <mergeCell ref="A50:E50"/>
    <mergeCell ref="G50:K50"/>
    <mergeCell ref="E9:J9"/>
    <mergeCell ref="A36:F36"/>
    <mergeCell ref="G36:H36"/>
    <mergeCell ref="I36:M36"/>
    <mergeCell ref="B18:I18"/>
    <mergeCell ref="A35:F35"/>
    <mergeCell ref="E30:K30"/>
    <mergeCell ref="A27:B27"/>
    <mergeCell ref="A10:B10"/>
    <mergeCell ref="A13:E13"/>
    <mergeCell ref="E22:F22"/>
    <mergeCell ref="J19:K19"/>
    <mergeCell ref="B19:I19"/>
    <mergeCell ref="A11:D11"/>
    <mergeCell ref="F13:J13"/>
    <mergeCell ref="E11:J11"/>
    <mergeCell ref="A5:M5"/>
    <mergeCell ref="D1:L1"/>
    <mergeCell ref="D2:L2"/>
    <mergeCell ref="D3:L3"/>
    <mergeCell ref="A4:M4"/>
    <mergeCell ref="A6:M6"/>
    <mergeCell ref="A7:B7"/>
    <mergeCell ref="D7:E7"/>
    <mergeCell ref="A9:B9"/>
    <mergeCell ref="L9:M9"/>
    <mergeCell ref="A8:B8"/>
    <mergeCell ref="F7:G7"/>
    <mergeCell ref="H7:I7"/>
    <mergeCell ref="E10:J10"/>
    <mergeCell ref="A62:E62"/>
    <mergeCell ref="A61:E61"/>
    <mergeCell ref="G57:K57"/>
    <mergeCell ref="G62:K62"/>
    <mergeCell ref="G61:K61"/>
    <mergeCell ref="A58:E58"/>
    <mergeCell ref="G60:K60"/>
    <mergeCell ref="G59:K59"/>
    <mergeCell ref="G58:K58"/>
    <mergeCell ref="A60:E60"/>
    <mergeCell ref="A59:E59"/>
    <mergeCell ref="A57:E57"/>
    <mergeCell ref="A56:E56"/>
    <mergeCell ref="G56:K56"/>
    <mergeCell ref="A53:E53"/>
    <mergeCell ref="G55:K55"/>
    <mergeCell ref="A55:E55"/>
    <mergeCell ref="A54:E54"/>
    <mergeCell ref="A49:E49"/>
    <mergeCell ref="G42:K42"/>
    <mergeCell ref="A42:E42"/>
    <mergeCell ref="A47:M47"/>
    <mergeCell ref="A48:E48"/>
    <mergeCell ref="G54:K54"/>
    <mergeCell ref="G53:K53"/>
    <mergeCell ref="G52:K52"/>
    <mergeCell ref="G51:K51"/>
    <mergeCell ref="G48:K48"/>
    <mergeCell ref="A51:E51"/>
    <mergeCell ref="A52:E52"/>
    <mergeCell ref="G49:K49"/>
    <mergeCell ref="A46:M46"/>
    <mergeCell ref="A44:E44"/>
    <mergeCell ref="A43:E43"/>
    <mergeCell ref="G43:K43"/>
    <mergeCell ref="G45:K45"/>
    <mergeCell ref="A45:E45"/>
    <mergeCell ref="N13:N14"/>
    <mergeCell ref="A12:D12"/>
    <mergeCell ref="E12:J12"/>
    <mergeCell ref="A37:M37"/>
    <mergeCell ref="G44:K44"/>
    <mergeCell ref="A41:M41"/>
    <mergeCell ref="A38:M38"/>
    <mergeCell ref="A39:M39"/>
    <mergeCell ref="A40:M40"/>
    <mergeCell ref="J18:K18"/>
    <mergeCell ref="L13:M13"/>
    <mergeCell ref="G16:L16"/>
  </mergeCells>
  <conditionalFormatting sqref="D7:E7 F13 L9:M9 L13:M13 M32 M34 H7 L7 M17 E9:E11">
    <cfRule type="containsBlanks" dxfId="4" priority="8">
      <formula>LEN(TRIM(D7))=0</formula>
    </cfRule>
  </conditionalFormatting>
  <conditionalFormatting sqref="E22:F22">
    <cfRule type="cellIs" dxfId="3" priority="3" operator="equal">
      <formula>"unchanged"</formula>
    </cfRule>
  </conditionalFormatting>
  <conditionalFormatting sqref="M27">
    <cfRule type="cellIs" dxfId="2" priority="2" operator="equal">
      <formula>"N/A"</formula>
    </cfRule>
  </conditionalFormatting>
  <conditionalFormatting sqref="E12">
    <cfRule type="containsBlanks" dxfId="1" priority="1">
      <formula>LEN(TRIM(E12))=0</formula>
    </cfRule>
  </conditionalFormatting>
  <dataValidations disablePrompts="1" count="1">
    <dataValidation allowBlank="1" showInputMessage="1" showErrorMessage="1" prompt="If DCPC applies to the total amount of this CO, check the box above." sqref="J19:K19"/>
  </dataValidations>
  <printOptions horizontalCentered="1"/>
  <pageMargins left="0.25" right="0.25" top="0.25" bottom="0.25" header="0.3" footer="0.05"/>
  <pageSetup orientation="portrait" r:id="rId1"/>
  <headerFooter>
    <oddFooter>&amp;L&amp;"Arial,Regular"&amp;8CP-0261 Change Order DBB&amp;C&amp;"Arial,Regular"&amp;8Page &amp;P of &amp;N&amp;R&amp;"Arial,Regular"&amp;8&amp;K000000Revised 10/02/2020</oddFooter>
  </headerFooter>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12700</xdr:colOff>
                    <xdr:row>30</xdr:row>
                    <xdr:rowOff>38100</xdr:rowOff>
                  </from>
                  <to>
                    <xdr:col>8</xdr:col>
                    <xdr:colOff>12700</xdr:colOff>
                    <xdr:row>32</xdr:row>
                    <xdr:rowOff>38100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88900</xdr:colOff>
                    <xdr:row>30</xdr:row>
                    <xdr:rowOff>38100</xdr:rowOff>
                  </from>
                  <to>
                    <xdr:col>9</xdr:col>
                    <xdr:colOff>31750</xdr:colOff>
                    <xdr:row>32</xdr:row>
                    <xdr:rowOff>50800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8</xdr:col>
                    <xdr:colOff>812800</xdr:colOff>
                    <xdr:row>30</xdr:row>
                    <xdr:rowOff>38100</xdr:rowOff>
                  </from>
                  <to>
                    <xdr:col>10</xdr:col>
                    <xdr:colOff>247650</xdr:colOff>
                    <xdr:row>32</xdr:row>
                    <xdr:rowOff>31750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8</xdr:col>
                    <xdr:colOff>88900</xdr:colOff>
                    <xdr:row>31</xdr:row>
                    <xdr:rowOff>171450</xdr:rowOff>
                  </from>
                  <to>
                    <xdr:col>8</xdr:col>
                    <xdr:colOff>450850</xdr:colOff>
                    <xdr:row>33</xdr:row>
                    <xdr:rowOff>31750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812800</xdr:colOff>
                    <xdr:row>31</xdr:row>
                    <xdr:rowOff>171450</xdr:rowOff>
                  </from>
                  <to>
                    <xdr:col>10</xdr:col>
                    <xdr:colOff>50800</xdr:colOff>
                    <xdr:row>33</xdr:row>
                    <xdr:rowOff>38100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6</xdr:col>
                    <xdr:colOff>19050</xdr:colOff>
                    <xdr:row>33</xdr:row>
                    <xdr:rowOff>171450</xdr:rowOff>
                  </from>
                  <to>
                    <xdr:col>8</xdr:col>
                    <xdr:colOff>38100</xdr:colOff>
                    <xdr:row>35</xdr:row>
                    <xdr:rowOff>19050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8</xdr:col>
                    <xdr:colOff>88900</xdr:colOff>
                    <xdr:row>33</xdr:row>
                    <xdr:rowOff>165100</xdr:rowOff>
                  </from>
                  <to>
                    <xdr:col>9</xdr:col>
                    <xdr:colOff>31750</xdr:colOff>
                    <xdr:row>35</xdr:row>
                    <xdr:rowOff>19050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8</xdr:col>
                    <xdr:colOff>812800</xdr:colOff>
                    <xdr:row>33</xdr:row>
                    <xdr:rowOff>171450</xdr:rowOff>
                  </from>
                  <to>
                    <xdr:col>10</xdr:col>
                    <xdr:colOff>266700</xdr:colOff>
                    <xdr:row>35</xdr:row>
                    <xdr:rowOff>19050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0</xdr:col>
                    <xdr:colOff>0</xdr:colOff>
                    <xdr:row>36</xdr:row>
                    <xdr:rowOff>260350</xdr:rowOff>
                  </from>
                  <to>
                    <xdr:col>1</xdr:col>
                    <xdr:colOff>203200</xdr:colOff>
                    <xdr:row>38</xdr:row>
                    <xdr:rowOff>50800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10</xdr:col>
                    <xdr:colOff>304800</xdr:colOff>
                    <xdr:row>33</xdr:row>
                    <xdr:rowOff>171450</xdr:rowOff>
                  </from>
                  <to>
                    <xdr:col>12</xdr:col>
                    <xdr:colOff>381000</xdr:colOff>
                    <xdr:row>35</xdr:row>
                    <xdr:rowOff>19050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6</xdr:col>
                    <xdr:colOff>184150</xdr:colOff>
                    <xdr:row>14</xdr:row>
                    <xdr:rowOff>12700</xdr:rowOff>
                  </from>
                  <to>
                    <xdr:col>12</xdr:col>
                    <xdr:colOff>1289050</xdr:colOff>
                    <xdr:row>15</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W70"/>
  <sheetViews>
    <sheetView showGridLines="0" view="pageLayout" zoomScaleNormal="100" workbookViewId="0">
      <selection activeCell="O19" sqref="O19"/>
    </sheetView>
  </sheetViews>
  <sheetFormatPr defaultRowHeight="14.5" x14ac:dyDescent="0.35"/>
  <cols>
    <col min="1" max="1" width="3.7265625" customWidth="1"/>
    <col min="2" max="2" width="3.81640625" customWidth="1"/>
    <col min="3" max="3" width="14.26953125" customWidth="1"/>
    <col min="4" max="4" width="11.7265625" customWidth="1"/>
    <col min="5" max="5" width="9.7265625" customWidth="1"/>
    <col min="10" max="11" width="8.81640625" customWidth="1"/>
    <col min="12" max="12" width="6" customWidth="1"/>
    <col min="13" max="13" width="14.26953125" customWidth="1"/>
    <col min="14" max="14" width="15.26953125" customWidth="1"/>
    <col min="15" max="15" width="11.54296875" bestFit="1" customWidth="1"/>
  </cols>
  <sheetData>
    <row r="1" spans="1:23" s="3" customFormat="1" ht="18" customHeight="1" x14ac:dyDescent="0.3">
      <c r="A1" s="343"/>
      <c r="B1" s="343"/>
      <c r="D1" s="341" t="s">
        <v>12</v>
      </c>
      <c r="E1" s="341"/>
      <c r="F1" s="341"/>
      <c r="G1" s="341"/>
      <c r="H1" s="341"/>
      <c r="I1" s="341"/>
      <c r="J1" s="341"/>
      <c r="K1" s="341"/>
      <c r="L1" s="341"/>
      <c r="M1" s="341"/>
      <c r="N1" s="4"/>
      <c r="O1" s="4"/>
      <c r="P1" s="4"/>
      <c r="Q1" s="4"/>
      <c r="R1" s="4"/>
      <c r="S1" s="4"/>
    </row>
    <row r="2" spans="1:23" s="3" customFormat="1" ht="14.5" customHeight="1" x14ac:dyDescent="0.3">
      <c r="A2" s="343"/>
      <c r="B2" s="343"/>
      <c r="D2" s="340" t="s">
        <v>13</v>
      </c>
      <c r="E2" s="340"/>
      <c r="F2" s="340"/>
      <c r="G2" s="340"/>
      <c r="H2" s="340"/>
      <c r="I2" s="340"/>
      <c r="J2" s="340"/>
      <c r="K2" s="340"/>
      <c r="L2" s="340"/>
      <c r="M2" s="340"/>
      <c r="N2" s="5"/>
      <c r="O2" s="5"/>
      <c r="P2" s="5"/>
      <c r="Q2" s="5"/>
      <c r="R2" s="5"/>
      <c r="S2" s="5"/>
    </row>
    <row r="3" spans="1:23" s="3" customFormat="1" ht="14.5" customHeight="1" x14ac:dyDescent="0.3">
      <c r="A3" s="343"/>
      <c r="B3" s="343"/>
      <c r="D3" s="340" t="s">
        <v>14</v>
      </c>
      <c r="E3" s="340"/>
      <c r="F3" s="340"/>
      <c r="G3" s="340"/>
      <c r="H3" s="340"/>
      <c r="I3" s="340"/>
      <c r="J3" s="340"/>
      <c r="K3" s="340"/>
      <c r="L3" s="340"/>
      <c r="M3" s="340"/>
      <c r="N3" s="5"/>
      <c r="O3" s="5"/>
      <c r="P3" s="5"/>
      <c r="Q3" s="5"/>
      <c r="R3" s="5"/>
      <c r="S3" s="5"/>
    </row>
    <row r="4" spans="1:23" s="3" customFormat="1" ht="5.5" customHeight="1" x14ac:dyDescent="0.3">
      <c r="A4" s="343"/>
      <c r="B4" s="343"/>
    </row>
    <row r="5" spans="1:23" ht="20" x14ac:dyDescent="0.4">
      <c r="A5" s="280" t="s">
        <v>131</v>
      </c>
      <c r="B5" s="280"/>
      <c r="C5" s="280"/>
      <c r="D5" s="280"/>
      <c r="E5" s="280"/>
      <c r="F5" s="280"/>
      <c r="G5" s="280"/>
      <c r="H5" s="280"/>
      <c r="I5" s="280"/>
      <c r="J5" s="280"/>
      <c r="K5" s="280"/>
      <c r="L5" s="280"/>
      <c r="M5" s="280"/>
      <c r="N5" s="280"/>
      <c r="O5" s="11"/>
      <c r="P5" s="11"/>
      <c r="Q5" s="11"/>
      <c r="R5" s="11"/>
      <c r="S5" s="11"/>
      <c r="T5" s="11"/>
      <c r="U5" s="11"/>
      <c r="V5" s="11"/>
      <c r="W5" s="11"/>
    </row>
    <row r="6" spans="1:23" ht="7.15" customHeight="1" x14ac:dyDescent="0.5">
      <c r="B6" s="10"/>
      <c r="C6" s="10"/>
      <c r="D6" s="10"/>
      <c r="E6" s="10"/>
      <c r="F6" s="10"/>
      <c r="G6" s="10"/>
      <c r="H6" s="10"/>
      <c r="I6" s="10"/>
      <c r="J6" s="10"/>
      <c r="K6" s="10"/>
      <c r="L6" s="10"/>
      <c r="M6" s="10"/>
      <c r="N6" s="11"/>
      <c r="O6" s="11"/>
      <c r="P6" s="11"/>
      <c r="Q6" s="11"/>
      <c r="R6" s="11"/>
      <c r="S6" s="11"/>
      <c r="T6" s="11"/>
      <c r="U6" s="11"/>
      <c r="V6" s="11"/>
      <c r="W6" s="11"/>
    </row>
    <row r="7" spans="1:23" s="1" customFormat="1" ht="13.15" customHeight="1" x14ac:dyDescent="0.25">
      <c r="A7" s="293" t="s">
        <v>19</v>
      </c>
      <c r="B7" s="293"/>
      <c r="C7" s="293"/>
      <c r="D7" s="333">
        <f>'CP-0261 CO DBB'!D7</f>
        <v>0</v>
      </c>
      <c r="E7" s="333"/>
      <c r="F7" s="12"/>
      <c r="G7" s="12"/>
      <c r="H7" s="12"/>
      <c r="I7" s="12"/>
      <c r="J7" s="13"/>
      <c r="K7" s="166"/>
      <c r="L7" s="12"/>
      <c r="M7" s="166"/>
      <c r="N7" s="12"/>
      <c r="O7" s="19"/>
      <c r="P7" s="19"/>
      <c r="Q7" s="19"/>
      <c r="R7" s="19"/>
      <c r="S7" s="19"/>
      <c r="T7" s="19"/>
      <c r="U7" s="19"/>
      <c r="V7" s="19"/>
      <c r="W7" s="19"/>
    </row>
    <row r="8" spans="1:23" s="1" customFormat="1" ht="13.15" customHeight="1" x14ac:dyDescent="0.25">
      <c r="B8" s="293" t="s">
        <v>17</v>
      </c>
      <c r="C8" s="293"/>
      <c r="D8" s="333">
        <f>'CP-0261 CO DBB'!H7</f>
        <v>0</v>
      </c>
      <c r="E8" s="333"/>
      <c r="F8" s="12"/>
      <c r="G8" s="12"/>
      <c r="H8" s="12"/>
      <c r="I8" s="12"/>
      <c r="J8" s="13"/>
      <c r="K8" s="166"/>
      <c r="L8" s="338"/>
      <c r="M8" s="339"/>
      <c r="N8" s="339"/>
      <c r="O8" s="19"/>
      <c r="P8" s="51"/>
      <c r="Q8" s="51"/>
      <c r="R8" s="51"/>
      <c r="S8" s="19"/>
      <c r="T8" s="19"/>
      <c r="U8" s="19"/>
      <c r="V8" s="19"/>
      <c r="W8" s="19"/>
    </row>
    <row r="9" spans="1:23" s="1" customFormat="1" ht="5.5" customHeight="1" x14ac:dyDescent="0.25">
      <c r="B9" s="293" t="s">
        <v>16</v>
      </c>
      <c r="C9" s="293"/>
      <c r="D9" s="334">
        <f>'CP-0261 CO DBB'!L7</f>
        <v>0</v>
      </c>
      <c r="E9" s="334"/>
      <c r="F9" s="12"/>
      <c r="G9" s="12"/>
      <c r="H9" s="12"/>
      <c r="I9" s="12"/>
      <c r="J9" s="13"/>
      <c r="K9" s="166"/>
      <c r="L9" s="134"/>
      <c r="M9" s="134"/>
      <c r="N9" s="12"/>
      <c r="O9" s="19"/>
      <c r="P9" s="51"/>
      <c r="Q9" s="51"/>
      <c r="R9" s="51"/>
      <c r="S9" s="19"/>
      <c r="T9" s="19"/>
      <c r="U9" s="19"/>
      <c r="V9" s="19"/>
      <c r="W9" s="19"/>
    </row>
    <row r="10" spans="1:23" s="1" customFormat="1" ht="6.65" customHeight="1" x14ac:dyDescent="0.25">
      <c r="B10" s="293"/>
      <c r="C10" s="293"/>
      <c r="D10" s="333"/>
      <c r="E10" s="333"/>
      <c r="F10" s="12"/>
      <c r="G10" s="12"/>
      <c r="H10" s="12"/>
      <c r="I10" s="12"/>
      <c r="J10" s="13"/>
      <c r="K10" s="18"/>
      <c r="L10" s="7"/>
      <c r="M10" s="7"/>
      <c r="N10" s="19"/>
      <c r="O10" s="19"/>
      <c r="P10" s="190"/>
      <c r="Q10" s="134"/>
      <c r="R10" s="134"/>
      <c r="S10" s="19"/>
      <c r="T10" s="19"/>
      <c r="U10" s="19"/>
      <c r="V10" s="19"/>
      <c r="W10" s="19"/>
    </row>
    <row r="11" spans="1:23" s="1" customFormat="1" ht="5.5" customHeight="1" x14ac:dyDescent="0.25">
      <c r="B11" s="18"/>
      <c r="C11" s="7"/>
      <c r="D11" s="7"/>
      <c r="E11" s="12"/>
      <c r="F11" s="12"/>
      <c r="G11" s="12"/>
      <c r="H11" s="12"/>
      <c r="I11" s="12"/>
      <c r="J11" s="20"/>
      <c r="K11" s="19"/>
      <c r="L11" s="19"/>
      <c r="M11" s="19"/>
      <c r="N11" s="19"/>
      <c r="O11" s="19"/>
      <c r="P11" s="191"/>
      <c r="Q11" s="134"/>
      <c r="R11" s="134"/>
      <c r="S11" s="19"/>
      <c r="T11" s="19"/>
      <c r="U11" s="19"/>
      <c r="V11" s="19"/>
      <c r="W11" s="19"/>
    </row>
    <row r="12" spans="1:23" s="1" customFormat="1" ht="11.5" x14ac:dyDescent="0.25">
      <c r="B12" s="261"/>
      <c r="C12" s="261"/>
      <c r="D12" s="12"/>
      <c r="E12" s="12"/>
      <c r="F12" s="12"/>
      <c r="G12" s="12"/>
      <c r="H12" s="12"/>
      <c r="I12" s="12"/>
      <c r="J12" s="12"/>
      <c r="K12" s="12"/>
      <c r="L12" s="12"/>
      <c r="M12" s="21"/>
      <c r="N12" s="19"/>
      <c r="O12" s="19"/>
      <c r="P12" s="19"/>
      <c r="Q12" s="19"/>
      <c r="R12" s="19"/>
      <c r="S12" s="19"/>
      <c r="T12" s="19"/>
      <c r="U12" s="19"/>
      <c r="V12" s="19"/>
      <c r="W12" s="19"/>
    </row>
    <row r="13" spans="1:23" s="1" customFormat="1" ht="23.25" customHeight="1" x14ac:dyDescent="0.25">
      <c r="B13" s="295" t="s">
        <v>18</v>
      </c>
      <c r="C13" s="295"/>
      <c r="D13" s="336">
        <f>'CP-0261 CO DBB'!E9</f>
        <v>0</v>
      </c>
      <c r="E13" s="336"/>
      <c r="F13" s="336"/>
      <c r="G13" s="336"/>
      <c r="H13" s="336"/>
      <c r="I13" s="336"/>
      <c r="J13" s="297" t="s">
        <v>20</v>
      </c>
      <c r="K13" s="337"/>
      <c r="L13" s="336">
        <f>'CP-0261 CO DBB'!L9</f>
        <v>0</v>
      </c>
      <c r="M13" s="336"/>
      <c r="N13" s="336"/>
      <c r="O13" s="19"/>
      <c r="P13" s="19"/>
      <c r="Q13" s="19"/>
      <c r="R13" s="19"/>
      <c r="S13" s="19"/>
      <c r="T13" s="19"/>
      <c r="U13" s="19"/>
      <c r="V13" s="19"/>
      <c r="W13" s="19"/>
    </row>
    <row r="14" spans="1:23" s="1" customFormat="1" ht="15" customHeight="1" x14ac:dyDescent="0.25">
      <c r="B14" s="295" t="s">
        <v>0</v>
      </c>
      <c r="C14" s="295"/>
      <c r="D14" s="307">
        <f>'CP-0261 CO DBB'!E10</f>
        <v>0</v>
      </c>
      <c r="E14" s="307"/>
      <c r="F14" s="307"/>
      <c r="G14" s="307"/>
      <c r="H14" s="307"/>
      <c r="I14" s="307"/>
      <c r="J14" s="51"/>
      <c r="K14" s="51"/>
      <c r="L14" s="51"/>
      <c r="M14" s="51"/>
      <c r="N14" s="12"/>
      <c r="O14" s="19"/>
      <c r="P14" s="19"/>
      <c r="Q14" s="19"/>
      <c r="R14" s="19"/>
      <c r="S14" s="19"/>
      <c r="T14" s="19"/>
      <c r="U14" s="19"/>
      <c r="V14" s="19"/>
      <c r="W14" s="19"/>
    </row>
    <row r="15" spans="1:23" s="1" customFormat="1" ht="23.25" customHeight="1" x14ac:dyDescent="0.25">
      <c r="B15" s="270" t="s">
        <v>132</v>
      </c>
      <c r="C15" s="270"/>
      <c r="D15" s="308">
        <f>'CP-0261 CO DBB'!E11</f>
        <v>0</v>
      </c>
      <c r="E15" s="308"/>
      <c r="F15" s="308"/>
      <c r="G15" s="308"/>
      <c r="H15" s="308"/>
      <c r="I15" s="308"/>
      <c r="J15" s="51"/>
      <c r="K15" s="51"/>
      <c r="L15" s="51"/>
      <c r="M15" s="51"/>
      <c r="N15" s="12"/>
      <c r="O15" s="19"/>
      <c r="P15" s="19"/>
      <c r="Q15" s="19"/>
      <c r="R15" s="19"/>
      <c r="S15" s="19"/>
      <c r="T15" s="19"/>
      <c r="U15" s="19"/>
      <c r="V15" s="19"/>
      <c r="W15" s="19"/>
    </row>
    <row r="16" spans="1:23" s="1" customFormat="1" ht="15" customHeight="1" x14ac:dyDescent="0.25">
      <c r="B16" s="270" t="s">
        <v>113</v>
      </c>
      <c r="C16" s="270"/>
      <c r="D16" s="49">
        <f>'CP-0261 CO DBB'!F13</f>
        <v>0</v>
      </c>
      <c r="E16" s="47"/>
      <c r="F16" s="50"/>
      <c r="G16" s="50"/>
      <c r="H16" s="50"/>
      <c r="I16" s="50"/>
      <c r="J16" s="47"/>
      <c r="K16" s="40" t="s">
        <v>1</v>
      </c>
      <c r="L16" s="344">
        <f>'CP-0261 CO DBB'!L13</f>
        <v>0</v>
      </c>
      <c r="M16" s="344"/>
      <c r="N16" s="22"/>
      <c r="O16" s="19"/>
      <c r="P16" s="19"/>
      <c r="Q16" s="19"/>
      <c r="R16" s="19"/>
      <c r="S16" s="19"/>
      <c r="T16" s="19"/>
      <c r="U16" s="19"/>
      <c r="V16" s="19"/>
      <c r="W16" s="19"/>
    </row>
    <row r="17" spans="1:23" s="1" customFormat="1" ht="5.5" customHeight="1" x14ac:dyDescent="0.25">
      <c r="A17" s="34"/>
      <c r="B17" s="34"/>
      <c r="C17" s="34"/>
      <c r="D17" s="34"/>
      <c r="E17" s="34"/>
      <c r="F17" s="48"/>
      <c r="G17" s="48"/>
      <c r="H17" s="48"/>
      <c r="I17" s="48"/>
      <c r="J17" s="48"/>
      <c r="K17" s="32"/>
      <c r="L17" s="35"/>
      <c r="M17" s="35"/>
      <c r="N17" s="12"/>
      <c r="O17" s="19"/>
      <c r="P17" s="19"/>
      <c r="Q17" s="19"/>
      <c r="R17" s="19"/>
      <c r="S17" s="19"/>
      <c r="T17" s="19"/>
      <c r="U17" s="19"/>
      <c r="V17" s="19"/>
      <c r="W17" s="19"/>
    </row>
    <row r="18" spans="1:23" ht="65.5" customHeight="1" x14ac:dyDescent="0.35">
      <c r="A18" s="331" t="s">
        <v>87</v>
      </c>
      <c r="B18" s="332"/>
      <c r="C18" s="42" t="s">
        <v>88</v>
      </c>
      <c r="D18" s="331" t="s">
        <v>94</v>
      </c>
      <c r="E18" s="335"/>
      <c r="F18" s="335"/>
      <c r="G18" s="335"/>
      <c r="H18" s="335"/>
      <c r="I18" s="335"/>
      <c r="J18" s="335"/>
      <c r="K18" s="332"/>
      <c r="L18" s="43" t="s">
        <v>15</v>
      </c>
      <c r="M18" s="44" t="s">
        <v>89</v>
      </c>
      <c r="N18" s="45" t="s">
        <v>90</v>
      </c>
      <c r="O18" s="11"/>
      <c r="P18" s="11"/>
      <c r="Q18" s="11"/>
      <c r="R18" s="11"/>
      <c r="S18" s="11"/>
      <c r="T18" s="11"/>
      <c r="U18" s="11"/>
      <c r="V18" s="11"/>
      <c r="W18" s="11"/>
    </row>
    <row r="19" spans="1:23" s="169" customFormat="1" ht="15" customHeight="1" x14ac:dyDescent="0.35">
      <c r="A19" s="313"/>
      <c r="B19" s="314"/>
      <c r="C19" s="168"/>
      <c r="D19" s="315"/>
      <c r="E19" s="316"/>
      <c r="F19" s="316"/>
      <c r="G19" s="316"/>
      <c r="H19" s="316"/>
      <c r="I19" s="316"/>
      <c r="J19" s="316"/>
      <c r="K19" s="317"/>
      <c r="L19" s="167"/>
      <c r="M19" s="57">
        <v>0</v>
      </c>
      <c r="N19" s="58">
        <v>0</v>
      </c>
    </row>
    <row r="20" spans="1:23" s="169" customFormat="1" x14ac:dyDescent="0.35">
      <c r="A20" s="313"/>
      <c r="B20" s="314"/>
      <c r="C20" s="168"/>
      <c r="D20" s="315"/>
      <c r="E20" s="316"/>
      <c r="F20" s="316"/>
      <c r="G20" s="316"/>
      <c r="H20" s="316"/>
      <c r="I20" s="316"/>
      <c r="J20" s="316"/>
      <c r="K20" s="317"/>
      <c r="L20" s="167"/>
      <c r="M20" s="57">
        <v>0</v>
      </c>
      <c r="N20" s="58">
        <v>0</v>
      </c>
    </row>
    <row r="21" spans="1:23" s="169" customFormat="1" x14ac:dyDescent="0.35">
      <c r="A21" s="313"/>
      <c r="B21" s="314"/>
      <c r="C21" s="168"/>
      <c r="D21" s="315"/>
      <c r="E21" s="316"/>
      <c r="F21" s="316"/>
      <c r="G21" s="316"/>
      <c r="H21" s="316"/>
      <c r="I21" s="316"/>
      <c r="J21" s="316"/>
      <c r="K21" s="317"/>
      <c r="L21" s="167"/>
      <c r="M21" s="57">
        <v>0</v>
      </c>
      <c r="N21" s="58">
        <v>0</v>
      </c>
    </row>
    <row r="22" spans="1:23" s="169" customFormat="1" x14ac:dyDescent="0.35">
      <c r="A22" s="313"/>
      <c r="B22" s="314"/>
      <c r="C22" s="168"/>
      <c r="D22" s="315"/>
      <c r="E22" s="316"/>
      <c r="F22" s="316"/>
      <c r="G22" s="316"/>
      <c r="H22" s="316"/>
      <c r="I22" s="316"/>
      <c r="J22" s="316"/>
      <c r="K22" s="317"/>
      <c r="L22" s="167"/>
      <c r="M22" s="57">
        <v>0</v>
      </c>
      <c r="N22" s="58">
        <v>0</v>
      </c>
    </row>
    <row r="23" spans="1:23" s="169" customFormat="1" x14ac:dyDescent="0.35">
      <c r="A23" s="313"/>
      <c r="B23" s="314"/>
      <c r="C23" s="168"/>
      <c r="D23" s="315"/>
      <c r="E23" s="316"/>
      <c r="F23" s="316"/>
      <c r="G23" s="316"/>
      <c r="H23" s="316"/>
      <c r="I23" s="316"/>
      <c r="J23" s="316"/>
      <c r="K23" s="317"/>
      <c r="L23" s="167"/>
      <c r="M23" s="57">
        <v>0</v>
      </c>
      <c r="N23" s="58">
        <v>0</v>
      </c>
    </row>
    <row r="24" spans="1:23" s="169" customFormat="1" x14ac:dyDescent="0.35">
      <c r="A24" s="313"/>
      <c r="B24" s="314"/>
      <c r="C24" s="168"/>
      <c r="D24" s="315"/>
      <c r="E24" s="316"/>
      <c r="F24" s="316"/>
      <c r="G24" s="316"/>
      <c r="H24" s="316"/>
      <c r="I24" s="316"/>
      <c r="J24" s="316"/>
      <c r="K24" s="317"/>
      <c r="L24" s="167"/>
      <c r="M24" s="57">
        <v>0</v>
      </c>
      <c r="N24" s="58">
        <v>0</v>
      </c>
    </row>
    <row r="25" spans="1:23" s="169" customFormat="1" x14ac:dyDescent="0.35">
      <c r="A25" s="313"/>
      <c r="B25" s="314"/>
      <c r="C25" s="168"/>
      <c r="D25" s="315"/>
      <c r="E25" s="316"/>
      <c r="F25" s="316"/>
      <c r="G25" s="316"/>
      <c r="H25" s="316"/>
      <c r="I25" s="316"/>
      <c r="J25" s="316"/>
      <c r="K25" s="317"/>
      <c r="L25" s="167"/>
      <c r="M25" s="57">
        <v>0</v>
      </c>
      <c r="N25" s="58">
        <v>0</v>
      </c>
    </row>
    <row r="26" spans="1:23" s="169" customFormat="1" x14ac:dyDescent="0.35">
      <c r="A26" s="313"/>
      <c r="B26" s="314"/>
      <c r="C26" s="168"/>
      <c r="D26" s="315"/>
      <c r="E26" s="316"/>
      <c r="F26" s="316"/>
      <c r="G26" s="316"/>
      <c r="H26" s="316"/>
      <c r="I26" s="316"/>
      <c r="J26" s="316"/>
      <c r="K26" s="317"/>
      <c r="L26" s="167"/>
      <c r="M26" s="57">
        <v>0</v>
      </c>
      <c r="N26" s="58">
        <v>0</v>
      </c>
    </row>
    <row r="27" spans="1:23" s="169" customFormat="1" x14ac:dyDescent="0.35">
      <c r="A27" s="313"/>
      <c r="B27" s="314"/>
      <c r="C27" s="168"/>
      <c r="D27" s="315"/>
      <c r="E27" s="316"/>
      <c r="F27" s="316"/>
      <c r="G27" s="316"/>
      <c r="H27" s="316"/>
      <c r="I27" s="316"/>
      <c r="J27" s="316"/>
      <c r="K27" s="317"/>
      <c r="L27" s="167"/>
      <c r="M27" s="57">
        <v>0</v>
      </c>
      <c r="N27" s="58">
        <v>0</v>
      </c>
    </row>
    <row r="28" spans="1:23" s="169" customFormat="1" x14ac:dyDescent="0.35">
      <c r="A28" s="313"/>
      <c r="B28" s="314"/>
      <c r="C28" s="168"/>
      <c r="D28" s="315"/>
      <c r="E28" s="316"/>
      <c r="F28" s="316"/>
      <c r="G28" s="316"/>
      <c r="H28" s="316"/>
      <c r="I28" s="316"/>
      <c r="J28" s="316"/>
      <c r="K28" s="317"/>
      <c r="L28" s="167"/>
      <c r="M28" s="57">
        <v>0</v>
      </c>
      <c r="N28" s="58">
        <v>0</v>
      </c>
    </row>
    <row r="29" spans="1:23" s="169" customFormat="1" x14ac:dyDescent="0.35">
      <c r="A29" s="313"/>
      <c r="B29" s="314"/>
      <c r="C29" s="168"/>
      <c r="D29" s="315"/>
      <c r="E29" s="316"/>
      <c r="F29" s="316"/>
      <c r="G29" s="316"/>
      <c r="H29" s="316"/>
      <c r="I29" s="316"/>
      <c r="J29" s="316"/>
      <c r="K29" s="317"/>
      <c r="L29" s="167"/>
      <c r="M29" s="57">
        <v>0</v>
      </c>
      <c r="N29" s="58">
        <v>0</v>
      </c>
    </row>
    <row r="30" spans="1:23" s="169" customFormat="1" x14ac:dyDescent="0.35">
      <c r="A30" s="313"/>
      <c r="B30" s="314"/>
      <c r="C30" s="168"/>
      <c r="D30" s="315"/>
      <c r="E30" s="316"/>
      <c r="F30" s="316"/>
      <c r="G30" s="316"/>
      <c r="H30" s="316"/>
      <c r="I30" s="316"/>
      <c r="J30" s="316"/>
      <c r="K30" s="317"/>
      <c r="L30" s="167"/>
      <c r="M30" s="57">
        <v>0</v>
      </c>
      <c r="N30" s="58">
        <v>0</v>
      </c>
    </row>
    <row r="31" spans="1:23" s="169" customFormat="1" x14ac:dyDescent="0.35">
      <c r="A31" s="313"/>
      <c r="B31" s="314"/>
      <c r="C31" s="168"/>
      <c r="D31" s="315"/>
      <c r="E31" s="316"/>
      <c r="F31" s="316"/>
      <c r="G31" s="316"/>
      <c r="H31" s="316"/>
      <c r="I31" s="316"/>
      <c r="J31" s="316"/>
      <c r="K31" s="317"/>
      <c r="L31" s="167"/>
      <c r="M31" s="57">
        <v>0</v>
      </c>
      <c r="N31" s="58">
        <v>0</v>
      </c>
    </row>
    <row r="32" spans="1:23" s="169" customFormat="1" x14ac:dyDescent="0.35">
      <c r="A32" s="313"/>
      <c r="B32" s="314"/>
      <c r="C32" s="168"/>
      <c r="D32" s="315"/>
      <c r="E32" s="316"/>
      <c r="F32" s="316"/>
      <c r="G32" s="316"/>
      <c r="H32" s="316"/>
      <c r="I32" s="316"/>
      <c r="J32" s="316"/>
      <c r="K32" s="317"/>
      <c r="L32" s="167"/>
      <c r="M32" s="57">
        <v>0</v>
      </c>
      <c r="N32" s="58">
        <v>0</v>
      </c>
    </row>
    <row r="33" spans="1:14" s="169" customFormat="1" x14ac:dyDescent="0.35">
      <c r="A33" s="313"/>
      <c r="B33" s="314"/>
      <c r="C33" s="168"/>
      <c r="D33" s="315"/>
      <c r="E33" s="316"/>
      <c r="F33" s="316"/>
      <c r="G33" s="316"/>
      <c r="H33" s="316"/>
      <c r="I33" s="316"/>
      <c r="J33" s="316"/>
      <c r="K33" s="317"/>
      <c r="L33" s="167"/>
      <c r="M33" s="57">
        <v>0</v>
      </c>
      <c r="N33" s="58">
        <v>0</v>
      </c>
    </row>
    <row r="34" spans="1:14" s="169" customFormat="1" x14ac:dyDescent="0.35">
      <c r="A34" s="313"/>
      <c r="B34" s="314"/>
      <c r="C34" s="168"/>
      <c r="D34" s="315"/>
      <c r="E34" s="316"/>
      <c r="F34" s="316"/>
      <c r="G34" s="316"/>
      <c r="H34" s="316"/>
      <c r="I34" s="316"/>
      <c r="J34" s="316"/>
      <c r="K34" s="317"/>
      <c r="L34" s="167"/>
      <c r="M34" s="57">
        <v>0</v>
      </c>
      <c r="N34" s="58">
        <v>0</v>
      </c>
    </row>
    <row r="35" spans="1:14" s="169" customFormat="1" x14ac:dyDescent="0.35">
      <c r="A35" s="313"/>
      <c r="B35" s="314"/>
      <c r="C35" s="168"/>
      <c r="D35" s="315"/>
      <c r="E35" s="316"/>
      <c r="F35" s="316"/>
      <c r="G35" s="316"/>
      <c r="H35" s="316"/>
      <c r="I35" s="316"/>
      <c r="J35" s="316"/>
      <c r="K35" s="317"/>
      <c r="L35" s="167"/>
      <c r="M35" s="57">
        <v>0</v>
      </c>
      <c r="N35" s="58">
        <v>0</v>
      </c>
    </row>
    <row r="36" spans="1:14" s="169" customFormat="1" x14ac:dyDescent="0.35">
      <c r="A36" s="313"/>
      <c r="B36" s="314"/>
      <c r="C36" s="168"/>
      <c r="D36" s="315"/>
      <c r="E36" s="316"/>
      <c r="F36" s="316"/>
      <c r="G36" s="316"/>
      <c r="H36" s="316"/>
      <c r="I36" s="316"/>
      <c r="J36" s="316"/>
      <c r="K36" s="317"/>
      <c r="L36" s="167"/>
      <c r="M36" s="57">
        <v>0</v>
      </c>
      <c r="N36" s="58">
        <v>0</v>
      </c>
    </row>
    <row r="37" spans="1:14" s="169" customFormat="1" x14ac:dyDescent="0.35">
      <c r="A37" s="313"/>
      <c r="B37" s="314"/>
      <c r="C37" s="168"/>
      <c r="D37" s="315"/>
      <c r="E37" s="316"/>
      <c r="F37" s="316"/>
      <c r="G37" s="316"/>
      <c r="H37" s="316"/>
      <c r="I37" s="316"/>
      <c r="J37" s="316"/>
      <c r="K37" s="317"/>
      <c r="L37" s="167"/>
      <c r="M37" s="57">
        <v>0</v>
      </c>
      <c r="N37" s="58">
        <v>0</v>
      </c>
    </row>
    <row r="38" spans="1:14" s="169" customFormat="1" x14ac:dyDescent="0.35">
      <c r="A38" s="313"/>
      <c r="B38" s="314"/>
      <c r="C38" s="168"/>
      <c r="D38" s="315"/>
      <c r="E38" s="316"/>
      <c r="F38" s="316"/>
      <c r="G38" s="316"/>
      <c r="H38" s="316"/>
      <c r="I38" s="316"/>
      <c r="J38" s="316"/>
      <c r="K38" s="317"/>
      <c r="L38" s="167"/>
      <c r="M38" s="57">
        <v>0</v>
      </c>
      <c r="N38" s="58">
        <v>0</v>
      </c>
    </row>
    <row r="39" spans="1:14" s="169" customFormat="1" x14ac:dyDescent="0.35">
      <c r="A39" s="313"/>
      <c r="B39" s="314"/>
      <c r="C39" s="168"/>
      <c r="D39" s="315"/>
      <c r="E39" s="316"/>
      <c r="F39" s="316"/>
      <c r="G39" s="316"/>
      <c r="H39" s="316"/>
      <c r="I39" s="316"/>
      <c r="J39" s="316"/>
      <c r="K39" s="317"/>
      <c r="L39" s="167"/>
      <c r="M39" s="57">
        <v>0</v>
      </c>
      <c r="N39" s="58">
        <v>0</v>
      </c>
    </row>
    <row r="40" spans="1:14" s="169" customFormat="1" x14ac:dyDescent="0.35">
      <c r="A40" s="313"/>
      <c r="B40" s="314"/>
      <c r="C40" s="168"/>
      <c r="D40" s="315"/>
      <c r="E40" s="316"/>
      <c r="F40" s="316"/>
      <c r="G40" s="316"/>
      <c r="H40" s="316"/>
      <c r="I40" s="316"/>
      <c r="J40" s="316"/>
      <c r="K40" s="317"/>
      <c r="L40" s="167"/>
      <c r="M40" s="57">
        <v>0</v>
      </c>
      <c r="N40" s="58">
        <v>0</v>
      </c>
    </row>
    <row r="41" spans="1:14" s="169" customFormat="1" x14ac:dyDescent="0.35">
      <c r="A41" s="313"/>
      <c r="B41" s="314"/>
      <c r="C41" s="168"/>
      <c r="D41" s="315"/>
      <c r="E41" s="316"/>
      <c r="F41" s="316"/>
      <c r="G41" s="316"/>
      <c r="H41" s="316"/>
      <c r="I41" s="316"/>
      <c r="J41" s="316"/>
      <c r="K41" s="317"/>
      <c r="L41" s="167"/>
      <c r="M41" s="57">
        <v>0</v>
      </c>
      <c r="N41" s="58">
        <v>0</v>
      </c>
    </row>
    <row r="42" spans="1:14" s="169" customFormat="1" x14ac:dyDescent="0.35">
      <c r="A42" s="313"/>
      <c r="B42" s="314"/>
      <c r="C42" s="168"/>
      <c r="D42" s="315"/>
      <c r="E42" s="316"/>
      <c r="F42" s="316"/>
      <c r="G42" s="316"/>
      <c r="H42" s="316"/>
      <c r="I42" s="316"/>
      <c r="J42" s="316"/>
      <c r="K42" s="317"/>
      <c r="L42" s="167"/>
      <c r="M42" s="57">
        <v>0</v>
      </c>
      <c r="N42" s="58">
        <v>0</v>
      </c>
    </row>
    <row r="43" spans="1:14" s="169" customFormat="1" x14ac:dyDescent="0.35">
      <c r="A43" s="313"/>
      <c r="B43" s="314"/>
      <c r="C43" s="168"/>
      <c r="D43" s="315"/>
      <c r="E43" s="316"/>
      <c r="F43" s="316"/>
      <c r="G43" s="316"/>
      <c r="H43" s="316"/>
      <c r="I43" s="316"/>
      <c r="J43" s="316"/>
      <c r="K43" s="317"/>
      <c r="L43" s="167"/>
      <c r="M43" s="57">
        <v>0</v>
      </c>
      <c r="N43" s="58">
        <v>0</v>
      </c>
    </row>
    <row r="44" spans="1:14" s="169" customFormat="1" x14ac:dyDescent="0.35">
      <c r="A44" s="313"/>
      <c r="B44" s="314"/>
      <c r="C44" s="168"/>
      <c r="D44" s="315"/>
      <c r="E44" s="316"/>
      <c r="F44" s="316"/>
      <c r="G44" s="316"/>
      <c r="H44" s="316"/>
      <c r="I44" s="316"/>
      <c r="J44" s="316"/>
      <c r="K44" s="317"/>
      <c r="L44" s="167"/>
      <c r="M44" s="57">
        <v>0</v>
      </c>
      <c r="N44" s="58">
        <v>0</v>
      </c>
    </row>
    <row r="45" spans="1:14" s="169" customFormat="1" x14ac:dyDescent="0.35">
      <c r="A45" s="313"/>
      <c r="B45" s="314"/>
      <c r="C45" s="168"/>
      <c r="D45" s="315"/>
      <c r="E45" s="316"/>
      <c r="F45" s="316"/>
      <c r="G45" s="316"/>
      <c r="H45" s="316"/>
      <c r="I45" s="316"/>
      <c r="J45" s="316"/>
      <c r="K45" s="317"/>
      <c r="L45" s="167"/>
      <c r="M45" s="57">
        <v>0</v>
      </c>
      <c r="N45" s="58">
        <v>0</v>
      </c>
    </row>
    <row r="46" spans="1:14" s="169" customFormat="1" x14ac:dyDescent="0.35">
      <c r="A46" s="313"/>
      <c r="B46" s="314"/>
      <c r="C46" s="168"/>
      <c r="D46" s="315"/>
      <c r="E46" s="316"/>
      <c r="F46" s="316"/>
      <c r="G46" s="316"/>
      <c r="H46" s="316"/>
      <c r="I46" s="316"/>
      <c r="J46" s="316"/>
      <c r="K46" s="317"/>
      <c r="L46" s="167"/>
      <c r="M46" s="57">
        <v>0</v>
      </c>
      <c r="N46" s="58">
        <v>0</v>
      </c>
    </row>
    <row r="47" spans="1:14" s="169" customFormat="1" x14ac:dyDescent="0.35">
      <c r="A47" s="313"/>
      <c r="B47" s="314"/>
      <c r="C47" s="168"/>
      <c r="D47" s="315"/>
      <c r="E47" s="316"/>
      <c r="F47" s="316"/>
      <c r="G47" s="316"/>
      <c r="H47" s="316"/>
      <c r="I47" s="316"/>
      <c r="J47" s="316"/>
      <c r="K47" s="317"/>
      <c r="L47" s="167"/>
      <c r="M47" s="57">
        <v>0</v>
      </c>
      <c r="N47" s="58">
        <v>0</v>
      </c>
    </row>
    <row r="48" spans="1:14" s="169" customFormat="1" x14ac:dyDescent="0.35">
      <c r="A48" s="313"/>
      <c r="B48" s="314"/>
      <c r="C48" s="168"/>
      <c r="D48" s="315"/>
      <c r="E48" s="316"/>
      <c r="F48" s="316"/>
      <c r="G48" s="316"/>
      <c r="H48" s="316"/>
      <c r="I48" s="316"/>
      <c r="J48" s="316"/>
      <c r="K48" s="317"/>
      <c r="L48" s="167"/>
      <c r="M48" s="57">
        <v>0</v>
      </c>
      <c r="N48" s="58">
        <v>0</v>
      </c>
    </row>
    <row r="49" spans="1:23" s="169" customFormat="1" x14ac:dyDescent="0.35">
      <c r="A49" s="313"/>
      <c r="B49" s="314"/>
      <c r="C49" s="168"/>
      <c r="D49" s="315"/>
      <c r="E49" s="316"/>
      <c r="F49" s="316"/>
      <c r="G49" s="316"/>
      <c r="H49" s="316"/>
      <c r="I49" s="316"/>
      <c r="J49" s="316"/>
      <c r="K49" s="317"/>
      <c r="L49" s="167"/>
      <c r="M49" s="57">
        <v>0</v>
      </c>
      <c r="N49" s="58">
        <v>0</v>
      </c>
    </row>
    <row r="50" spans="1:23" s="169" customFormat="1" x14ac:dyDescent="0.35">
      <c r="A50" s="313"/>
      <c r="B50" s="314"/>
      <c r="C50" s="168"/>
      <c r="D50" s="315"/>
      <c r="E50" s="316"/>
      <c r="F50" s="316"/>
      <c r="G50" s="316"/>
      <c r="H50" s="316"/>
      <c r="I50" s="316"/>
      <c r="J50" s="316"/>
      <c r="K50" s="317"/>
      <c r="L50" s="167"/>
      <c r="M50" s="57">
        <v>0</v>
      </c>
      <c r="N50" s="58">
        <v>0</v>
      </c>
    </row>
    <row r="51" spans="1:23" s="169" customFormat="1" x14ac:dyDescent="0.35">
      <c r="A51" s="313"/>
      <c r="B51" s="314"/>
      <c r="C51" s="168"/>
      <c r="D51" s="315"/>
      <c r="E51" s="316"/>
      <c r="F51" s="316"/>
      <c r="G51" s="316"/>
      <c r="H51" s="316"/>
      <c r="I51" s="316"/>
      <c r="J51" s="316"/>
      <c r="K51" s="317"/>
      <c r="L51" s="167"/>
      <c r="M51" s="57">
        <v>0</v>
      </c>
      <c r="N51" s="58">
        <v>0</v>
      </c>
    </row>
    <row r="52" spans="1:23" s="169" customFormat="1" x14ac:dyDescent="0.35">
      <c r="A52" s="313"/>
      <c r="B52" s="314"/>
      <c r="C52" s="168"/>
      <c r="D52" s="315"/>
      <c r="E52" s="316"/>
      <c r="F52" s="316"/>
      <c r="G52" s="316"/>
      <c r="H52" s="316"/>
      <c r="I52" s="316"/>
      <c r="J52" s="316"/>
      <c r="K52" s="317"/>
      <c r="L52" s="167"/>
      <c r="M52" s="57">
        <v>0</v>
      </c>
      <c r="N52" s="58">
        <v>0</v>
      </c>
    </row>
    <row r="53" spans="1:23" s="169" customFormat="1" x14ac:dyDescent="0.35">
      <c r="A53" s="313"/>
      <c r="B53" s="314"/>
      <c r="C53" s="168"/>
      <c r="D53" s="315"/>
      <c r="E53" s="316"/>
      <c r="F53" s="316"/>
      <c r="G53" s="316"/>
      <c r="H53" s="316"/>
      <c r="I53" s="316"/>
      <c r="J53" s="316"/>
      <c r="K53" s="317"/>
      <c r="L53" s="167"/>
      <c r="M53" s="57">
        <v>0</v>
      </c>
      <c r="N53" s="58">
        <v>0</v>
      </c>
    </row>
    <row r="54" spans="1:23" s="169" customFormat="1" x14ac:dyDescent="0.35">
      <c r="A54" s="313"/>
      <c r="B54" s="314"/>
      <c r="C54" s="168"/>
      <c r="D54" s="315"/>
      <c r="E54" s="316"/>
      <c r="F54" s="316"/>
      <c r="G54" s="316"/>
      <c r="H54" s="316"/>
      <c r="I54" s="316"/>
      <c r="J54" s="316"/>
      <c r="K54" s="317"/>
      <c r="L54" s="167"/>
      <c r="M54" s="57">
        <v>0</v>
      </c>
      <c r="N54" s="58">
        <v>0</v>
      </c>
    </row>
    <row r="55" spans="1:23" ht="14.5" customHeight="1" x14ac:dyDescent="0.35">
      <c r="A55" s="52"/>
      <c r="B55" s="39"/>
      <c r="C55" s="39"/>
      <c r="D55" s="39"/>
      <c r="E55" s="39"/>
      <c r="F55" s="39"/>
      <c r="G55" s="39"/>
      <c r="H55" s="39"/>
      <c r="I55" s="53"/>
      <c r="J55" s="305" t="s">
        <v>91</v>
      </c>
      <c r="K55" s="305"/>
      <c r="L55" s="305"/>
      <c r="M55" s="305"/>
      <c r="N55" s="54">
        <f>SUM(M19:M54)</f>
        <v>0</v>
      </c>
      <c r="O55" s="11"/>
      <c r="P55" s="11"/>
      <c r="Q55" s="11"/>
      <c r="R55" s="11"/>
      <c r="S55" s="11"/>
      <c r="T55" s="11"/>
      <c r="U55" s="11"/>
      <c r="V55" s="11"/>
      <c r="W55" s="11"/>
    </row>
    <row r="56" spans="1:23" x14ac:dyDescent="0.35">
      <c r="A56" s="52"/>
      <c r="B56" s="39"/>
      <c r="C56" s="39"/>
      <c r="D56" s="39"/>
      <c r="E56" s="39"/>
      <c r="F56" s="39"/>
      <c r="G56" s="39"/>
      <c r="H56" s="39"/>
      <c r="I56" s="53"/>
      <c r="J56" s="342" t="s">
        <v>92</v>
      </c>
      <c r="K56" s="342"/>
      <c r="L56" s="342"/>
      <c r="M56" s="342"/>
      <c r="N56" s="55">
        <f>SUM(N19:N54)</f>
        <v>0</v>
      </c>
      <c r="O56" s="11"/>
      <c r="P56" s="11"/>
      <c r="Q56" s="11"/>
      <c r="R56" s="11"/>
      <c r="S56" s="11"/>
      <c r="T56" s="11"/>
      <c r="U56" s="11"/>
      <c r="V56" s="11"/>
      <c r="W56" s="11"/>
    </row>
    <row r="57" spans="1:23" x14ac:dyDescent="0.35">
      <c r="A57" s="52"/>
      <c r="B57" s="39"/>
      <c r="C57" s="39"/>
      <c r="D57" s="39"/>
      <c r="E57" s="39"/>
      <c r="F57" s="39"/>
      <c r="G57" s="39"/>
      <c r="H57" s="39"/>
      <c r="I57" s="56"/>
      <c r="J57" s="305" t="s">
        <v>93</v>
      </c>
      <c r="K57" s="305"/>
      <c r="L57" s="305"/>
      <c r="M57" s="305"/>
      <c r="N57" s="54">
        <f>N55+N56</f>
        <v>0</v>
      </c>
      <c r="O57" s="193"/>
      <c r="P57" s="11"/>
      <c r="Q57" s="11"/>
      <c r="R57" s="11"/>
      <c r="S57" s="11"/>
      <c r="T57" s="11"/>
      <c r="U57" s="11"/>
      <c r="V57" s="11"/>
      <c r="W57" s="11"/>
    </row>
    <row r="58" spans="1:23" x14ac:dyDescent="0.35">
      <c r="B58" s="8"/>
      <c r="C58" s="1"/>
      <c r="D58" s="2"/>
      <c r="E58" s="2"/>
      <c r="F58" s="2"/>
      <c r="G58" s="2"/>
      <c r="H58" s="2"/>
      <c r="I58" s="9"/>
      <c r="J58" s="9"/>
      <c r="K58" s="9"/>
      <c r="L58" s="9"/>
      <c r="M58" s="6"/>
      <c r="O58" s="11"/>
      <c r="P58" s="11"/>
      <c r="Q58" s="11"/>
      <c r="R58" s="11"/>
      <c r="S58" s="11"/>
      <c r="T58" s="11"/>
      <c r="U58" s="11"/>
      <c r="V58" s="11"/>
      <c r="W58" s="11"/>
    </row>
    <row r="59" spans="1:23" x14ac:dyDescent="0.35">
      <c r="A59" s="306" t="s">
        <v>129</v>
      </c>
      <c r="B59" s="306"/>
      <c r="C59" s="306"/>
      <c r="D59" s="306"/>
      <c r="E59" s="306"/>
      <c r="F59" s="306"/>
      <c r="G59" s="306"/>
      <c r="H59" s="306"/>
      <c r="I59" s="306"/>
      <c r="J59" s="306"/>
      <c r="K59" s="306"/>
      <c r="L59" s="36"/>
      <c r="M59" s="36"/>
      <c r="N59" s="36"/>
      <c r="O59" s="11"/>
      <c r="P59" s="11"/>
      <c r="Q59" s="11"/>
      <c r="R59" s="11"/>
      <c r="S59" s="11"/>
      <c r="T59" s="11"/>
      <c r="U59" s="11"/>
      <c r="V59" s="11"/>
      <c r="W59" s="11"/>
    </row>
    <row r="60" spans="1:23" x14ac:dyDescent="0.35">
      <c r="A60" s="318" t="s">
        <v>46</v>
      </c>
      <c r="B60" s="319"/>
      <c r="C60" s="319"/>
      <c r="D60" s="319"/>
      <c r="E60" s="320"/>
      <c r="F60" s="310" t="s">
        <v>44</v>
      </c>
      <c r="G60" s="310"/>
      <c r="H60" s="327" t="s">
        <v>45</v>
      </c>
      <c r="I60" s="328"/>
      <c r="J60" s="309" t="s">
        <v>43</v>
      </c>
      <c r="K60" s="310"/>
      <c r="L60" s="33"/>
      <c r="O60" s="11"/>
      <c r="P60" s="11"/>
      <c r="Q60" s="11"/>
      <c r="R60" s="11"/>
      <c r="S60" s="11"/>
      <c r="T60" s="11"/>
      <c r="U60" s="11"/>
      <c r="V60" s="11"/>
      <c r="W60" s="11"/>
    </row>
    <row r="61" spans="1:23" x14ac:dyDescent="0.35">
      <c r="A61" s="31">
        <v>1</v>
      </c>
      <c r="B61" s="321" t="s">
        <v>48</v>
      </c>
      <c r="C61" s="321"/>
      <c r="D61" s="321"/>
      <c r="E61" s="322"/>
      <c r="F61" s="311">
        <f>SUMIF(L19:L54,"=1",M19:M54)</f>
        <v>0</v>
      </c>
      <c r="G61" s="312"/>
      <c r="H61" s="329">
        <f>SUMIF(L19:L54,"=1",N19:N54)</f>
        <v>0</v>
      </c>
      <c r="I61" s="330"/>
      <c r="J61" s="311">
        <f>SUM(F61:H61)</f>
        <v>0</v>
      </c>
      <c r="K61" s="312"/>
      <c r="L61" s="6"/>
      <c r="O61" s="11"/>
      <c r="P61" s="11"/>
      <c r="Q61" s="11"/>
      <c r="R61" s="11"/>
      <c r="S61" s="11"/>
      <c r="T61" s="11"/>
      <c r="U61" s="11"/>
      <c r="V61" s="11"/>
      <c r="W61" s="11"/>
    </row>
    <row r="62" spans="1:23" x14ac:dyDescent="0.35">
      <c r="A62" s="31">
        <v>2</v>
      </c>
      <c r="B62" s="323" t="s">
        <v>64</v>
      </c>
      <c r="C62" s="323"/>
      <c r="D62" s="323"/>
      <c r="E62" s="324"/>
      <c r="F62" s="311">
        <f>SUMIF(L19:L54,"=2",M19:M54)</f>
        <v>0</v>
      </c>
      <c r="G62" s="312"/>
      <c r="H62" s="329">
        <f>SUMIF(L19:L54,"=2",N19:N54)</f>
        <v>0</v>
      </c>
      <c r="I62" s="330"/>
      <c r="J62" s="311">
        <f>SUM(F62:H62)</f>
        <v>0</v>
      </c>
      <c r="K62" s="312"/>
      <c r="L62" s="6"/>
      <c r="O62" s="11"/>
      <c r="P62" s="11"/>
      <c r="Q62" s="11"/>
      <c r="R62" s="11"/>
      <c r="S62" s="11"/>
      <c r="T62" s="11"/>
      <c r="U62" s="11"/>
      <c r="V62" s="11"/>
      <c r="W62" s="11"/>
    </row>
    <row r="63" spans="1:23" x14ac:dyDescent="0.35">
      <c r="A63" s="31">
        <v>3</v>
      </c>
      <c r="B63" s="323" t="s">
        <v>47</v>
      </c>
      <c r="C63" s="323"/>
      <c r="D63" s="323"/>
      <c r="E63" s="324"/>
      <c r="F63" s="311">
        <f>SUMIF(L19:L54,"=3",M19:M54)</f>
        <v>0</v>
      </c>
      <c r="G63" s="312"/>
      <c r="H63" s="329">
        <f>SUMIF(L19:L54,"=3",N19:N54)</f>
        <v>0</v>
      </c>
      <c r="I63" s="330"/>
      <c r="J63" s="311">
        <f>SUM(F63:H63)</f>
        <v>0</v>
      </c>
      <c r="K63" s="312"/>
      <c r="L63" s="6"/>
      <c r="O63" s="11"/>
      <c r="P63" s="11"/>
      <c r="Q63" s="11"/>
      <c r="R63" s="11"/>
      <c r="S63" s="11"/>
      <c r="T63" s="11"/>
      <c r="U63" s="11"/>
      <c r="V63" s="11"/>
      <c r="W63" s="11"/>
    </row>
    <row r="64" spans="1:23" x14ac:dyDescent="0.35">
      <c r="A64" s="31">
        <v>4</v>
      </c>
      <c r="B64" s="323" t="s">
        <v>77</v>
      </c>
      <c r="C64" s="323"/>
      <c r="D64" s="323"/>
      <c r="E64" s="324"/>
      <c r="F64" s="311">
        <f>SUMIF(L19:L54,"=4",M19:M54)</f>
        <v>0</v>
      </c>
      <c r="G64" s="312"/>
      <c r="H64" s="329">
        <f>SUMIF(L19:L54,"=4",N19:N54)</f>
        <v>0</v>
      </c>
      <c r="I64" s="330"/>
      <c r="J64" s="311">
        <f>SUM(F64:H64)</f>
        <v>0</v>
      </c>
      <c r="K64" s="312"/>
      <c r="L64" s="6"/>
      <c r="O64" s="11"/>
      <c r="P64" s="11"/>
      <c r="Q64" s="11"/>
      <c r="R64" s="11"/>
      <c r="S64" s="11"/>
      <c r="T64" s="11"/>
      <c r="U64" s="11"/>
      <c r="V64" s="11"/>
      <c r="W64" s="11"/>
    </row>
    <row r="65" spans="1:23" x14ac:dyDescent="0.35">
      <c r="A65" s="217">
        <v>5</v>
      </c>
      <c r="B65" s="325" t="s">
        <v>98</v>
      </c>
      <c r="C65" s="325"/>
      <c r="D65" s="325"/>
      <c r="E65" s="326"/>
      <c r="F65" s="311">
        <f>SUMIF(L19:L54,"=5",M19:M54)</f>
        <v>0</v>
      </c>
      <c r="G65" s="312"/>
      <c r="H65" s="329">
        <f>SUMIF(L19:L54,"=5",N19:N54)</f>
        <v>0</v>
      </c>
      <c r="I65" s="330"/>
      <c r="J65" s="311">
        <f>SUM(F65:H65)</f>
        <v>0</v>
      </c>
      <c r="K65" s="312"/>
      <c r="L65" s="6"/>
      <c r="O65" s="11"/>
      <c r="P65" s="11"/>
      <c r="Q65" s="11"/>
      <c r="R65" s="11"/>
      <c r="S65" s="11"/>
      <c r="T65" s="11"/>
      <c r="U65" s="11"/>
      <c r="V65" s="11"/>
      <c r="W65" s="11"/>
    </row>
    <row r="66" spans="1:23" ht="6" customHeight="1" x14ac:dyDescent="0.35">
      <c r="O66" s="11"/>
      <c r="P66" s="11"/>
      <c r="Q66" s="11"/>
      <c r="R66" s="11"/>
      <c r="S66" s="11"/>
      <c r="T66" s="11"/>
      <c r="U66" s="11"/>
      <c r="V66" s="11"/>
      <c r="W66" s="11"/>
    </row>
    <row r="67" spans="1:23" ht="14.5" customHeight="1" x14ac:dyDescent="0.35">
      <c r="L67" s="39"/>
      <c r="M67" s="39"/>
      <c r="N67" s="39"/>
      <c r="O67" s="11"/>
      <c r="P67" s="11"/>
      <c r="Q67" s="11"/>
      <c r="R67" s="11"/>
      <c r="S67" s="11"/>
      <c r="T67" s="11"/>
      <c r="U67" s="11"/>
      <c r="V67" s="11"/>
      <c r="W67" s="11"/>
    </row>
    <row r="68" spans="1:23" x14ac:dyDescent="0.35">
      <c r="A68" s="37"/>
      <c r="B68" s="39"/>
      <c r="C68" s="39"/>
      <c r="D68" s="39"/>
      <c r="E68" s="39"/>
      <c r="F68" s="39"/>
      <c r="G68" s="39"/>
      <c r="H68" s="39"/>
      <c r="I68" s="39"/>
      <c r="J68" s="39"/>
      <c r="K68" s="39"/>
      <c r="L68" s="39"/>
      <c r="M68" s="39"/>
      <c r="N68" s="39"/>
    </row>
    <row r="69" spans="1:23" x14ac:dyDescent="0.35">
      <c r="A69" s="37"/>
      <c r="M69" s="41"/>
      <c r="N69" s="41"/>
    </row>
    <row r="70" spans="1:23" x14ac:dyDescent="0.35">
      <c r="A70" s="37"/>
      <c r="M70" s="41"/>
      <c r="N70" s="41"/>
    </row>
  </sheetData>
  <sheetProtection algorithmName="SHA-512" hashValue="hl7dpiy0MKpr8y6Cae4C7C59RJw7hJAb/fieXwSA4L8ZhB9Qacgn48pzM3O1j1r5zh9L5+RsaOxnTiCddLyQsA==" saltValue="V7cn6Bcw3778By3HhpUiXQ==" spinCount="100000" sheet="1" formatRows="0" insertRows="0" deleteRows="0" selectLockedCells="1"/>
  <mergeCells count="125">
    <mergeCell ref="L13:N13"/>
    <mergeCell ref="D38:K38"/>
    <mergeCell ref="D39:K39"/>
    <mergeCell ref="D40:K40"/>
    <mergeCell ref="D41:K41"/>
    <mergeCell ref="D42:K42"/>
    <mergeCell ref="D43:K43"/>
    <mergeCell ref="L16:M16"/>
    <mergeCell ref="A31:B31"/>
    <mergeCell ref="A32:B32"/>
    <mergeCell ref="A33:B33"/>
    <mergeCell ref="A34:B34"/>
    <mergeCell ref="A24:B24"/>
    <mergeCell ref="A25:B25"/>
    <mergeCell ref="A26:B26"/>
    <mergeCell ref="A27:B27"/>
    <mergeCell ref="A28:B28"/>
    <mergeCell ref="A29:B29"/>
    <mergeCell ref="A41:B41"/>
    <mergeCell ref="A42:B42"/>
    <mergeCell ref="A43:B43"/>
    <mergeCell ref="A44:B44"/>
    <mergeCell ref="A53:B53"/>
    <mergeCell ref="A54:B54"/>
    <mergeCell ref="D54:K54"/>
    <mergeCell ref="D45:K45"/>
    <mergeCell ref="D46:K46"/>
    <mergeCell ref="D47:K47"/>
    <mergeCell ref="D48:K48"/>
    <mergeCell ref="D49:K49"/>
    <mergeCell ref="D50:K50"/>
    <mergeCell ref="D51:K51"/>
    <mergeCell ref="D52:K52"/>
    <mergeCell ref="D53:K53"/>
    <mergeCell ref="L8:N8"/>
    <mergeCell ref="D2:M2"/>
    <mergeCell ref="D3:M3"/>
    <mergeCell ref="B8:C8"/>
    <mergeCell ref="A5:N5"/>
    <mergeCell ref="D1:M1"/>
    <mergeCell ref="J56:M56"/>
    <mergeCell ref="J55:M55"/>
    <mergeCell ref="A30:B30"/>
    <mergeCell ref="D24:K24"/>
    <mergeCell ref="D25:K25"/>
    <mergeCell ref="D26:K26"/>
    <mergeCell ref="D27:K27"/>
    <mergeCell ref="D28:K28"/>
    <mergeCell ref="D29:K29"/>
    <mergeCell ref="D30:K30"/>
    <mergeCell ref="D31:K31"/>
    <mergeCell ref="D32:K32"/>
    <mergeCell ref="D33:K33"/>
    <mergeCell ref="D34:K34"/>
    <mergeCell ref="D35:K35"/>
    <mergeCell ref="D36:K36"/>
    <mergeCell ref="D37:K37"/>
    <mergeCell ref="A1:B4"/>
    <mergeCell ref="A7:C7"/>
    <mergeCell ref="A18:B18"/>
    <mergeCell ref="A19:B19"/>
    <mergeCell ref="A20:B20"/>
    <mergeCell ref="A21:B21"/>
    <mergeCell ref="A22:B22"/>
    <mergeCell ref="A23:B23"/>
    <mergeCell ref="D7:E7"/>
    <mergeCell ref="D8:E8"/>
    <mergeCell ref="B9:C10"/>
    <mergeCell ref="D9:E10"/>
    <mergeCell ref="D18:K18"/>
    <mergeCell ref="D19:K19"/>
    <mergeCell ref="D20:K20"/>
    <mergeCell ref="D21:K21"/>
    <mergeCell ref="D22:K22"/>
    <mergeCell ref="D23:K23"/>
    <mergeCell ref="B12:C12"/>
    <mergeCell ref="B13:C13"/>
    <mergeCell ref="D13:I13"/>
    <mergeCell ref="J13:K13"/>
    <mergeCell ref="B14:C14"/>
    <mergeCell ref="J65:K65"/>
    <mergeCell ref="A60:E60"/>
    <mergeCell ref="B61:E61"/>
    <mergeCell ref="B62:E62"/>
    <mergeCell ref="B65:E65"/>
    <mergeCell ref="F60:G60"/>
    <mergeCell ref="F61:G61"/>
    <mergeCell ref="F62:G62"/>
    <mergeCell ref="F65:G65"/>
    <mergeCell ref="H60:I60"/>
    <mergeCell ref="H61:I61"/>
    <mergeCell ref="H62:I62"/>
    <mergeCell ref="H65:I65"/>
    <mergeCell ref="B63:E63"/>
    <mergeCell ref="F63:G63"/>
    <mergeCell ref="H63:I63"/>
    <mergeCell ref="J63:K63"/>
    <mergeCell ref="B64:E64"/>
    <mergeCell ref="F64:G64"/>
    <mergeCell ref="H64:I64"/>
    <mergeCell ref="J64:K64"/>
    <mergeCell ref="J57:M57"/>
    <mergeCell ref="A59:K59"/>
    <mergeCell ref="B16:C16"/>
    <mergeCell ref="D14:I14"/>
    <mergeCell ref="B15:C15"/>
    <mergeCell ref="D15:I15"/>
    <mergeCell ref="J60:K60"/>
    <mergeCell ref="J61:K61"/>
    <mergeCell ref="J62:K62"/>
    <mergeCell ref="A35:B35"/>
    <mergeCell ref="A36:B36"/>
    <mergeCell ref="A37:B37"/>
    <mergeCell ref="A38:B38"/>
    <mergeCell ref="A39:B39"/>
    <mergeCell ref="A40:B40"/>
    <mergeCell ref="A50:B50"/>
    <mergeCell ref="A51:B51"/>
    <mergeCell ref="A52:B52"/>
    <mergeCell ref="A45:B45"/>
    <mergeCell ref="A46:B46"/>
    <mergeCell ref="A47:B47"/>
    <mergeCell ref="A48:B48"/>
    <mergeCell ref="A49:B49"/>
    <mergeCell ref="D44:K44"/>
  </mergeCells>
  <dataValidations disablePrompts="1" count="1">
    <dataValidation type="decimal" operator="lessThanOrEqual" allowBlank="1" showInputMessage="1" showErrorMessage="1" errorTitle="Negative value" error="Negative value needs to be entered." sqref="N19:N54">
      <formula1>0</formula1>
    </dataValidation>
  </dataValidations>
  <pageMargins left="0.45" right="0.45" top="0.5" bottom="0.5" header="0" footer="0.3"/>
  <pageSetup scale="70" orientation="portrait" r:id="rId1"/>
  <headerFooter>
    <oddFooter>&amp;L&amp;"Arial,Regular"&amp;8CP-0261 Change Order DBB&amp;C&amp;"Arial,Regular"&amp;8Page &amp;P of &amp;N&amp;R&amp;"Arial,Regular"&amp;8&amp;K000000Revised 10/02/2020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S65"/>
  <sheetViews>
    <sheetView showGridLines="0" showRuler="0" view="pageLayout" zoomScaleNormal="100" zoomScaleSheetLayoutView="100" workbookViewId="0">
      <selection activeCell="O28" sqref="O28:P28"/>
    </sheetView>
  </sheetViews>
  <sheetFormatPr defaultColWidth="8.81640625" defaultRowHeight="14" x14ac:dyDescent="0.3"/>
  <cols>
    <col min="1" max="1" width="24" style="23" customWidth="1"/>
    <col min="2" max="2" width="11.7265625" style="23" customWidth="1"/>
    <col min="3" max="3" width="2.54296875" style="23" customWidth="1"/>
    <col min="4" max="4" width="10.7265625" style="23" customWidth="1"/>
    <col min="5" max="5" width="8.7265625" style="23" customWidth="1"/>
    <col min="6" max="6" width="8.81640625" style="23" customWidth="1"/>
    <col min="7" max="7" width="2.54296875" style="23" customWidth="1"/>
    <col min="8" max="8" width="10" style="23" customWidth="1"/>
    <col min="9" max="10" width="2.453125" style="23" customWidth="1"/>
    <col min="11" max="12" width="14.453125" style="23" customWidth="1"/>
    <col min="13" max="13" width="16.81640625" style="23" customWidth="1"/>
    <col min="14" max="14" width="2.54296875" style="23" customWidth="1"/>
    <col min="15" max="15" width="14.54296875" style="23" customWidth="1"/>
    <col min="16" max="16" width="2.54296875" style="23" customWidth="1"/>
    <col min="17" max="17" width="2.453125" style="23" customWidth="1"/>
    <col min="18" max="18" width="11.26953125" style="23" customWidth="1"/>
    <col min="19" max="19" width="2.54296875" style="23" customWidth="1"/>
    <col min="20" max="16384" width="8.81640625" style="23"/>
  </cols>
  <sheetData>
    <row r="1" spans="1:19" ht="18" customHeight="1" x14ac:dyDescent="0.3">
      <c r="B1" s="264" t="s">
        <v>12</v>
      </c>
      <c r="C1" s="264"/>
      <c r="D1" s="264"/>
      <c r="E1" s="264"/>
      <c r="F1" s="264"/>
      <c r="G1" s="264"/>
      <c r="H1" s="264"/>
      <c r="I1" s="264"/>
      <c r="J1" s="264"/>
      <c r="K1" s="264"/>
      <c r="L1" s="264"/>
      <c r="M1" s="264"/>
      <c r="N1" s="264"/>
      <c r="O1" s="264"/>
      <c r="P1" s="59"/>
      <c r="Q1" s="59"/>
      <c r="R1" s="59"/>
    </row>
    <row r="2" spans="1:19" ht="14.5" customHeight="1" x14ac:dyDescent="0.3">
      <c r="B2" s="265" t="s">
        <v>13</v>
      </c>
      <c r="C2" s="265"/>
      <c r="D2" s="265"/>
      <c r="E2" s="265"/>
      <c r="F2" s="265"/>
      <c r="G2" s="265"/>
      <c r="H2" s="265"/>
      <c r="I2" s="265"/>
      <c r="J2" s="265"/>
      <c r="K2" s="265"/>
      <c r="L2" s="265"/>
      <c r="M2" s="265"/>
      <c r="N2" s="265"/>
      <c r="O2" s="265"/>
      <c r="P2" s="60"/>
      <c r="Q2" s="60"/>
      <c r="R2" s="60"/>
    </row>
    <row r="3" spans="1:19" ht="14.5" customHeight="1" x14ac:dyDescent="0.3">
      <c r="B3" s="265" t="s">
        <v>14</v>
      </c>
      <c r="C3" s="265"/>
      <c r="D3" s="265"/>
      <c r="E3" s="265"/>
      <c r="F3" s="265"/>
      <c r="G3" s="265"/>
      <c r="H3" s="265"/>
      <c r="I3" s="265"/>
      <c r="J3" s="265"/>
      <c r="K3" s="265"/>
      <c r="L3" s="265"/>
      <c r="M3" s="265"/>
      <c r="N3" s="265"/>
      <c r="O3" s="265"/>
      <c r="P3" s="60"/>
      <c r="Q3" s="60"/>
      <c r="R3" s="60"/>
    </row>
    <row r="4" spans="1:19" ht="14.5" thickBot="1" x14ac:dyDescent="0.35"/>
    <row r="5" spans="1:19" ht="22.5" customHeight="1" x14ac:dyDescent="0.35">
      <c r="A5" s="408" t="s">
        <v>54</v>
      </c>
      <c r="B5" s="409"/>
      <c r="C5" s="409"/>
      <c r="D5" s="409"/>
      <c r="E5" s="409"/>
      <c r="F5" s="409"/>
      <c r="G5" s="409"/>
      <c r="H5" s="409"/>
      <c r="I5" s="409"/>
      <c r="J5" s="409"/>
      <c r="K5" s="409"/>
      <c r="L5" s="409"/>
      <c r="M5" s="409"/>
      <c r="N5" s="409"/>
      <c r="O5" s="409"/>
      <c r="P5" s="409"/>
      <c r="Q5" s="409"/>
      <c r="R5" s="409"/>
      <c r="S5" s="61"/>
    </row>
    <row r="6" spans="1:19" ht="22.5" customHeight="1" thickBot="1" x14ac:dyDescent="0.4">
      <c r="A6" s="410" t="s">
        <v>136</v>
      </c>
      <c r="B6" s="411"/>
      <c r="C6" s="411"/>
      <c r="D6" s="411"/>
      <c r="E6" s="411"/>
      <c r="F6" s="411"/>
      <c r="G6" s="411"/>
      <c r="H6" s="411"/>
      <c r="I6" s="411"/>
      <c r="J6" s="411"/>
      <c r="K6" s="411"/>
      <c r="L6" s="411"/>
      <c r="M6" s="411"/>
      <c r="N6" s="411"/>
      <c r="O6" s="411"/>
      <c r="P6" s="411"/>
      <c r="Q6" s="411"/>
      <c r="R6" s="411"/>
      <c r="S6" s="62"/>
    </row>
    <row r="7" spans="1:19" ht="6.65" customHeight="1" thickBot="1" x14ac:dyDescent="0.35"/>
    <row r="8" spans="1:19" s="19" customFormat="1" ht="15" customHeight="1" thickBot="1" x14ac:dyDescent="0.3">
      <c r="A8" s="116" t="s">
        <v>1</v>
      </c>
      <c r="B8" s="413">
        <f>'CP-0261 CO DBB'!L13</f>
        <v>0</v>
      </c>
      <c r="C8" s="413"/>
      <c r="D8" s="24" t="s">
        <v>20</v>
      </c>
      <c r="E8" s="412">
        <f>'CP-0261 CO DBB'!L9</f>
        <v>0</v>
      </c>
      <c r="F8" s="412"/>
      <c r="G8" s="25"/>
      <c r="H8" s="412" t="s">
        <v>50</v>
      </c>
      <c r="I8" s="412"/>
      <c r="J8" s="412"/>
      <c r="K8" s="412"/>
      <c r="L8" s="412"/>
      <c r="M8" s="415" t="str">
        <f>IF('CP-0261 CO DBB'!A51="","",'CP-0261 CO DBB'!A51)</f>
        <v/>
      </c>
      <c r="N8" s="416"/>
      <c r="O8" s="416"/>
      <c r="P8" s="416"/>
      <c r="Q8" s="416"/>
      <c r="R8" s="416"/>
      <c r="S8" s="417"/>
    </row>
    <row r="9" spans="1:19" s="19" customFormat="1" ht="34.5" customHeight="1" x14ac:dyDescent="0.25">
      <c r="A9" s="26" t="s">
        <v>18</v>
      </c>
      <c r="B9" s="308">
        <f>'CP-0261 CO DBB'!E9</f>
        <v>0</v>
      </c>
      <c r="C9" s="308"/>
      <c r="D9" s="308"/>
      <c r="E9" s="308"/>
      <c r="F9" s="308"/>
      <c r="G9" s="27"/>
      <c r="H9" s="38" t="s">
        <v>23</v>
      </c>
      <c r="I9" s="38"/>
      <c r="J9" s="38"/>
      <c r="K9" s="414">
        <f>'CP-0261 CO DBB'!E10</f>
        <v>0</v>
      </c>
      <c r="L9" s="414"/>
      <c r="M9" s="414"/>
      <c r="N9" s="18"/>
      <c r="O9" s="406" t="s">
        <v>128</v>
      </c>
      <c r="P9" s="406"/>
      <c r="Q9" s="406"/>
      <c r="R9" s="414">
        <f>'CP-0261 CO DBB'!F13</f>
        <v>0</v>
      </c>
      <c r="S9" s="418"/>
    </row>
    <row r="10" spans="1:19" s="19" customFormat="1" ht="24.75" customHeight="1" x14ac:dyDescent="0.25">
      <c r="A10" s="26" t="s">
        <v>132</v>
      </c>
      <c r="B10" s="308">
        <f>'CP-0261 CO DBB'!E11</f>
        <v>0</v>
      </c>
      <c r="C10" s="308"/>
      <c r="D10" s="308"/>
      <c r="E10" s="308"/>
      <c r="F10" s="308"/>
      <c r="G10" s="27"/>
      <c r="H10" s="307" t="s">
        <v>24</v>
      </c>
      <c r="I10" s="307"/>
      <c r="J10" s="307"/>
      <c r="K10" s="307"/>
      <c r="L10" s="407">
        <f>'CP-0261 CO DBB'!M22</f>
        <v>0</v>
      </c>
      <c r="M10" s="407"/>
      <c r="N10" s="12"/>
      <c r="O10" s="297" t="s">
        <v>25</v>
      </c>
      <c r="P10" s="297"/>
      <c r="Q10" s="297"/>
      <c r="R10" s="395">
        <f>'CP-0261 CO DBB'!M32</f>
        <v>0</v>
      </c>
      <c r="S10" s="396"/>
    </row>
    <row r="11" spans="1:19" s="19" customFormat="1" ht="11.5" x14ac:dyDescent="0.25">
      <c r="A11" s="26" t="s">
        <v>19</v>
      </c>
      <c r="B11" s="307">
        <f>'CP-0261 CO DBB'!D7</f>
        <v>0</v>
      </c>
      <c r="C11" s="307"/>
      <c r="D11" s="307"/>
      <c r="E11" s="307"/>
      <c r="F11" s="307"/>
      <c r="G11" s="27"/>
      <c r="H11" s="38" t="s">
        <v>82</v>
      </c>
      <c r="I11" s="38"/>
      <c r="J11" s="38"/>
      <c r="K11" s="38"/>
      <c r="L11" s="38"/>
      <c r="M11" s="179" t="e">
        <f>H39+R39</f>
        <v>#DIV/0!</v>
      </c>
      <c r="N11" s="176"/>
      <c r="O11" s="174" t="s">
        <v>83</v>
      </c>
      <c r="P11" s="172"/>
      <c r="Q11" s="295"/>
      <c r="R11" s="295"/>
      <c r="S11" s="397"/>
    </row>
    <row r="12" spans="1:19" s="19" customFormat="1" ht="12" customHeight="1" x14ac:dyDescent="0.25">
      <c r="A12" s="381" t="s">
        <v>124</v>
      </c>
      <c r="B12" s="219"/>
      <c r="C12" s="219"/>
      <c r="D12" s="219"/>
      <c r="E12" s="219"/>
      <c r="F12" s="219"/>
      <c r="G12" s="220"/>
      <c r="H12" s="38" t="s">
        <v>82</v>
      </c>
      <c r="I12" s="38"/>
      <c r="J12" s="38"/>
      <c r="K12" s="38"/>
      <c r="L12" s="38"/>
      <c r="M12" s="180" t="e">
        <f>H41+R41+H42+R42</f>
        <v>#DIV/0!</v>
      </c>
      <c r="N12" s="176"/>
      <c r="O12" s="175" t="s">
        <v>85</v>
      </c>
      <c r="P12" s="171"/>
      <c r="Q12" s="171"/>
      <c r="R12" s="171"/>
      <c r="S12" s="173"/>
    </row>
    <row r="13" spans="1:19" s="19" customFormat="1" ht="15" customHeight="1" x14ac:dyDescent="0.25">
      <c r="A13" s="382"/>
      <c r="B13" s="218"/>
      <c r="C13" s="403">
        <f>'CP-0261 CO DBB'!J18</f>
        <v>0</v>
      </c>
      <c r="D13" s="403"/>
      <c r="E13" s="403"/>
      <c r="F13" s="403"/>
      <c r="G13" s="170"/>
      <c r="H13" s="38" t="s">
        <v>82</v>
      </c>
      <c r="I13" s="38"/>
      <c r="J13" s="38"/>
      <c r="K13" s="38"/>
      <c r="L13" s="38"/>
      <c r="M13" s="180" t="e">
        <f>H40+R40</f>
        <v>#DIV/0!</v>
      </c>
      <c r="N13" s="176"/>
      <c r="O13" s="174" t="s">
        <v>84</v>
      </c>
      <c r="P13" s="172"/>
      <c r="Q13" s="295"/>
      <c r="R13" s="295"/>
      <c r="S13" s="397"/>
    </row>
    <row r="14" spans="1:19" s="19" customFormat="1" ht="15.75" customHeight="1" thickBot="1" x14ac:dyDescent="0.3">
      <c r="A14" s="221"/>
      <c r="B14" s="28"/>
      <c r="C14" s="28"/>
      <c r="D14" s="28"/>
      <c r="E14" s="28"/>
      <c r="F14" s="28"/>
      <c r="G14" s="28"/>
      <c r="H14" s="29"/>
      <c r="I14" s="29"/>
      <c r="J14" s="29"/>
      <c r="K14" s="29"/>
      <c r="L14" s="29"/>
      <c r="M14" s="29"/>
      <c r="N14" s="30"/>
      <c r="O14" s="30"/>
      <c r="P14" s="30"/>
      <c r="Q14" s="29"/>
      <c r="R14" s="29"/>
      <c r="S14" s="17"/>
    </row>
    <row r="15" spans="1:19" s="66" customFormat="1" ht="7.5" customHeight="1" thickBot="1" x14ac:dyDescent="0.35">
      <c r="A15" s="63"/>
      <c r="B15" s="64"/>
      <c r="C15" s="64"/>
      <c r="D15" s="64"/>
      <c r="E15" s="64"/>
      <c r="F15" s="64"/>
      <c r="G15" s="64"/>
      <c r="H15" s="113"/>
      <c r="I15" s="113"/>
      <c r="J15" s="113"/>
      <c r="K15" s="113"/>
      <c r="L15" s="113"/>
      <c r="M15" s="113"/>
      <c r="N15" s="113"/>
      <c r="O15" s="113"/>
      <c r="P15" s="113"/>
      <c r="Q15" s="113"/>
      <c r="R15" s="113"/>
      <c r="S15" s="154"/>
    </row>
    <row r="16" spans="1:19" s="156" customFormat="1" ht="24" customHeight="1" x14ac:dyDescent="0.25">
      <c r="A16" s="421" t="s">
        <v>126</v>
      </c>
      <c r="B16" s="422"/>
      <c r="C16" s="422"/>
      <c r="D16" s="422"/>
      <c r="E16" s="398">
        <f>SUM(O39:P43)</f>
        <v>0</v>
      </c>
      <c r="F16" s="399"/>
      <c r="G16" s="155"/>
      <c r="H16" s="400" t="s">
        <v>49</v>
      </c>
      <c r="I16" s="400"/>
      <c r="J16" s="400"/>
      <c r="K16" s="400"/>
      <c r="L16" s="400"/>
      <c r="M16" s="207">
        <f>L10</f>
        <v>0</v>
      </c>
      <c r="N16" s="177"/>
      <c r="O16" s="401"/>
      <c r="P16" s="401"/>
      <c r="Q16" s="401"/>
      <c r="R16" s="401"/>
      <c r="S16" s="402"/>
    </row>
    <row r="17" spans="1:19" s="19" customFormat="1" ht="12" thickBot="1" x14ac:dyDescent="0.3">
      <c r="A17" s="16"/>
      <c r="B17" s="28"/>
      <c r="C17" s="28"/>
      <c r="D17" s="28"/>
      <c r="E17" s="28"/>
      <c r="F17" s="28"/>
      <c r="G17" s="28"/>
      <c r="H17" s="29"/>
      <c r="I17" s="29"/>
      <c r="J17" s="29"/>
      <c r="K17" s="29"/>
      <c r="L17" s="29"/>
      <c r="M17" s="29"/>
      <c r="N17" s="30"/>
      <c r="O17" s="30"/>
      <c r="P17" s="30"/>
      <c r="Q17" s="29"/>
      <c r="R17" s="29"/>
      <c r="S17" s="17"/>
    </row>
    <row r="18" spans="1:19" s="66" customFormat="1" ht="7.5" customHeight="1" thickBot="1" x14ac:dyDescent="0.35">
      <c r="A18" s="63"/>
      <c r="B18" s="64"/>
      <c r="C18" s="64"/>
      <c r="D18" s="64"/>
      <c r="E18" s="64"/>
      <c r="F18" s="64"/>
      <c r="G18" s="64"/>
      <c r="H18" s="64"/>
      <c r="I18" s="64"/>
      <c r="J18" s="64"/>
      <c r="K18" s="64"/>
      <c r="L18" s="64"/>
      <c r="M18" s="64"/>
      <c r="N18" s="64"/>
      <c r="O18" s="64"/>
      <c r="P18" s="64"/>
      <c r="Q18" s="64"/>
      <c r="R18" s="64"/>
      <c r="S18" s="65"/>
    </row>
    <row r="19" spans="1:19" s="19" customFormat="1" ht="12" customHeight="1" thickBot="1" x14ac:dyDescent="0.3">
      <c r="A19" s="112"/>
      <c r="B19" s="113"/>
      <c r="C19" s="113"/>
      <c r="D19" s="113"/>
      <c r="E19" s="113"/>
      <c r="F19" s="113"/>
      <c r="G19" s="113"/>
      <c r="H19" s="113"/>
      <c r="I19" s="113"/>
      <c r="J19" s="113"/>
      <c r="K19" s="113"/>
      <c r="L19" s="113"/>
      <c r="M19" s="113"/>
      <c r="N19" s="113"/>
      <c r="O19" s="113"/>
      <c r="P19" s="113"/>
      <c r="Q19" s="113"/>
      <c r="R19" s="14"/>
      <c r="S19" s="15"/>
    </row>
    <row r="20" spans="1:19" s="12" customFormat="1" ht="12" thickBot="1" x14ac:dyDescent="0.3">
      <c r="A20" s="67" t="s">
        <v>27</v>
      </c>
      <c r="B20" s="46"/>
      <c r="C20" s="27" t="s">
        <v>26</v>
      </c>
      <c r="D20" s="295" t="s">
        <v>28</v>
      </c>
      <c r="E20" s="295"/>
      <c r="F20" s="419"/>
      <c r="G20" s="420"/>
      <c r="J20" s="51"/>
      <c r="K20" s="51"/>
      <c r="L20" s="297" t="s">
        <v>29</v>
      </c>
      <c r="M20" s="297"/>
      <c r="N20" s="297"/>
      <c r="O20" s="297"/>
      <c r="P20" s="297"/>
      <c r="Q20" s="404">
        <f>'CP-0261 CO DBB'!M34</f>
        <v>0</v>
      </c>
      <c r="R20" s="404"/>
      <c r="S20" s="405"/>
    </row>
    <row r="21" spans="1:19" s="19" customFormat="1" ht="12" thickBot="1" x14ac:dyDescent="0.3">
      <c r="A21" s="68"/>
      <c r="B21" s="69"/>
      <c r="C21" s="69"/>
      <c r="D21" s="69"/>
      <c r="E21" s="69"/>
      <c r="F21" s="69"/>
      <c r="G21" s="69"/>
      <c r="H21" s="69"/>
      <c r="I21" s="69"/>
      <c r="J21" s="69"/>
      <c r="K21" s="69"/>
      <c r="L21" s="69"/>
      <c r="M21" s="69"/>
      <c r="N21" s="69"/>
      <c r="O21" s="69"/>
      <c r="P21" s="69"/>
      <c r="Q21" s="69"/>
      <c r="R21" s="70"/>
      <c r="S21" s="17"/>
    </row>
    <row r="22" spans="1:19" s="19" customFormat="1" ht="12" thickBot="1" x14ac:dyDescent="0.3">
      <c r="A22" s="84"/>
      <c r="B22" s="69"/>
      <c r="C22" s="69"/>
      <c r="D22" s="69"/>
      <c r="E22" s="69"/>
      <c r="F22" s="69"/>
      <c r="G22" s="69"/>
      <c r="H22" s="69"/>
      <c r="I22" s="69"/>
      <c r="J22" s="69"/>
      <c r="K22" s="69"/>
      <c r="L22" s="69"/>
      <c r="M22" s="69"/>
      <c r="N22" s="69"/>
      <c r="O22" s="69"/>
      <c r="P22" s="69"/>
      <c r="Q22" s="69"/>
      <c r="R22" s="70"/>
      <c r="S22" s="70"/>
    </row>
    <row r="23" spans="1:19" s="19" customFormat="1" ht="6.75" customHeight="1" x14ac:dyDescent="0.25">
      <c r="A23" s="112"/>
      <c r="B23" s="113"/>
      <c r="C23" s="113"/>
      <c r="D23" s="113"/>
      <c r="E23" s="113"/>
      <c r="F23" s="113"/>
      <c r="G23" s="113"/>
      <c r="H23" s="113"/>
      <c r="I23" s="113"/>
      <c r="J23" s="113"/>
      <c r="K23" s="113"/>
      <c r="L23" s="113"/>
      <c r="M23" s="113"/>
      <c r="N23" s="113"/>
      <c r="O23" s="113"/>
      <c r="P23" s="113"/>
      <c r="Q23" s="113"/>
      <c r="R23" s="14"/>
      <c r="S23" s="15"/>
    </row>
    <row r="24" spans="1:19" s="19" customFormat="1" ht="11.25" customHeight="1" thickBot="1" x14ac:dyDescent="0.35">
      <c r="A24" s="423" t="s">
        <v>42</v>
      </c>
      <c r="B24" s="393"/>
      <c r="C24" s="393"/>
      <c r="D24" s="393"/>
      <c r="E24" s="393"/>
      <c r="F24" s="393"/>
      <c r="G24" s="393"/>
      <c r="H24" s="393"/>
      <c r="I24" s="393"/>
      <c r="J24" s="71"/>
      <c r="K24" s="393" t="s">
        <v>59</v>
      </c>
      <c r="L24" s="393"/>
      <c r="M24" s="393"/>
      <c r="N24" s="393"/>
      <c r="O24" s="393"/>
      <c r="P24" s="393"/>
      <c r="Q24" s="393"/>
      <c r="R24" s="393"/>
      <c r="S24" s="394"/>
    </row>
    <row r="25" spans="1:19" s="19" customFormat="1" ht="32.25" customHeight="1" x14ac:dyDescent="0.3">
      <c r="A25" s="383" t="s">
        <v>60</v>
      </c>
      <c r="B25" s="384"/>
      <c r="C25" s="384"/>
      <c r="D25" s="384"/>
      <c r="E25" s="384"/>
      <c r="F25" s="384"/>
      <c r="G25" s="384"/>
      <c r="H25" s="384"/>
      <c r="I25" s="385"/>
      <c r="J25" s="27"/>
      <c r="K25" s="383" t="s">
        <v>61</v>
      </c>
      <c r="L25" s="384"/>
      <c r="M25" s="384"/>
      <c r="N25" s="384"/>
      <c r="O25" s="384"/>
      <c r="P25" s="384"/>
      <c r="Q25" s="384"/>
      <c r="R25" s="384"/>
      <c r="S25" s="385"/>
    </row>
    <row r="26" spans="1:19" s="76" customFormat="1" ht="27" customHeight="1" thickBot="1" x14ac:dyDescent="0.3">
      <c r="A26" s="74" t="s">
        <v>58</v>
      </c>
      <c r="B26" s="115"/>
      <c r="C26" s="115"/>
      <c r="D26" s="115"/>
      <c r="E26" s="115"/>
      <c r="F26" s="345" t="s">
        <v>125</v>
      </c>
      <c r="G26" s="345"/>
      <c r="H26" s="345"/>
      <c r="I26" s="346"/>
      <c r="J26" s="75"/>
      <c r="K26" s="351" t="s">
        <v>118</v>
      </c>
      <c r="L26" s="352"/>
      <c r="M26" s="352"/>
      <c r="N26" s="352"/>
      <c r="O26" s="352"/>
      <c r="P26" s="345" t="s">
        <v>125</v>
      </c>
      <c r="Q26" s="345"/>
      <c r="R26" s="345"/>
      <c r="S26" s="346"/>
    </row>
    <row r="27" spans="1:19" s="19" customFormat="1" ht="14.5" customHeight="1" x14ac:dyDescent="0.25">
      <c r="A27" s="377" t="s">
        <v>30</v>
      </c>
      <c r="B27" s="378"/>
      <c r="C27" s="378"/>
      <c r="D27" s="378"/>
      <c r="E27" s="365">
        <f>'CP-0261 SUMMARY'!F61</f>
        <v>0</v>
      </c>
      <c r="F27" s="366"/>
      <c r="G27" s="105" t="s">
        <v>31</v>
      </c>
      <c r="H27" s="145" t="e">
        <f>SUM(E27/$C$13)</f>
        <v>#DIV/0!</v>
      </c>
      <c r="I27" s="77"/>
      <c r="J27" s="12"/>
      <c r="K27" s="377" t="s">
        <v>30</v>
      </c>
      <c r="L27" s="378"/>
      <c r="M27" s="378"/>
      <c r="N27" s="378"/>
      <c r="O27" s="392">
        <v>0</v>
      </c>
      <c r="P27" s="392"/>
      <c r="Q27" s="108" t="s">
        <v>31</v>
      </c>
      <c r="R27" s="141" t="e">
        <f>SUM(O27/$C$13)</f>
        <v>#DIV/0!</v>
      </c>
      <c r="S27" s="77"/>
    </row>
    <row r="28" spans="1:19" s="19" customFormat="1" ht="14.5" customHeight="1" x14ac:dyDescent="0.25">
      <c r="A28" s="367" t="s">
        <v>32</v>
      </c>
      <c r="B28" s="368"/>
      <c r="C28" s="368"/>
      <c r="D28" s="368"/>
      <c r="E28" s="349">
        <f>'CP-0261 SUMMARY'!F62</f>
        <v>0</v>
      </c>
      <c r="F28" s="350"/>
      <c r="G28" s="106" t="s">
        <v>31</v>
      </c>
      <c r="H28" s="146" t="e">
        <f>SUM(E28/$C$13)</f>
        <v>#DIV/0!</v>
      </c>
      <c r="I28" s="78"/>
      <c r="J28" s="12"/>
      <c r="K28" s="360" t="s">
        <v>32</v>
      </c>
      <c r="L28" s="361"/>
      <c r="M28" s="361"/>
      <c r="N28" s="361"/>
      <c r="O28" s="362">
        <v>0</v>
      </c>
      <c r="P28" s="362"/>
      <c r="Q28" s="109" t="s">
        <v>31</v>
      </c>
      <c r="R28" s="142" t="e">
        <f>SUM(O28/$C$13)</f>
        <v>#DIV/0!</v>
      </c>
      <c r="S28" s="78"/>
    </row>
    <row r="29" spans="1:19" s="19" customFormat="1" ht="14.5" customHeight="1" x14ac:dyDescent="0.25">
      <c r="A29" s="367" t="s">
        <v>33</v>
      </c>
      <c r="B29" s="368"/>
      <c r="C29" s="368"/>
      <c r="D29" s="368"/>
      <c r="E29" s="349">
        <f>'CP-0261 SUMMARY'!F63</f>
        <v>0</v>
      </c>
      <c r="F29" s="350"/>
      <c r="G29" s="106" t="s">
        <v>31</v>
      </c>
      <c r="H29" s="146" t="e">
        <f>SUM(E29/$C$13)</f>
        <v>#DIV/0!</v>
      </c>
      <c r="I29" s="78"/>
      <c r="J29" s="12"/>
      <c r="K29" s="360" t="s">
        <v>33</v>
      </c>
      <c r="L29" s="361"/>
      <c r="M29" s="361"/>
      <c r="N29" s="361"/>
      <c r="O29" s="362">
        <v>0</v>
      </c>
      <c r="P29" s="362"/>
      <c r="Q29" s="109" t="s">
        <v>31</v>
      </c>
      <c r="R29" s="142" t="e">
        <f>SUM(O29/$C$13)</f>
        <v>#DIV/0!</v>
      </c>
      <c r="S29" s="78"/>
    </row>
    <row r="30" spans="1:19" s="19" customFormat="1" ht="14.5" customHeight="1" x14ac:dyDescent="0.25">
      <c r="A30" s="367" t="s">
        <v>78</v>
      </c>
      <c r="B30" s="368"/>
      <c r="C30" s="368"/>
      <c r="D30" s="368"/>
      <c r="E30" s="349">
        <f>'CP-0261 SUMMARY'!F64</f>
        <v>0</v>
      </c>
      <c r="F30" s="350"/>
      <c r="G30" s="106" t="s">
        <v>31</v>
      </c>
      <c r="H30" s="146" t="e">
        <f>SUM(E30/$C$13)</f>
        <v>#DIV/0!</v>
      </c>
      <c r="I30" s="78"/>
      <c r="J30" s="12"/>
      <c r="K30" s="360" t="s">
        <v>78</v>
      </c>
      <c r="L30" s="361"/>
      <c r="M30" s="361"/>
      <c r="N30" s="361"/>
      <c r="O30" s="362">
        <v>0</v>
      </c>
      <c r="P30" s="362"/>
      <c r="Q30" s="109" t="s">
        <v>31</v>
      </c>
      <c r="R30" s="142" t="e">
        <f>SUM(O30/$C$13)</f>
        <v>#DIV/0!</v>
      </c>
      <c r="S30" s="78"/>
    </row>
    <row r="31" spans="1:19" s="19" customFormat="1" ht="14.5" customHeight="1" x14ac:dyDescent="0.25">
      <c r="A31" s="353" t="s">
        <v>110</v>
      </c>
      <c r="B31" s="354"/>
      <c r="C31" s="354"/>
      <c r="D31" s="354"/>
      <c r="E31" s="349">
        <f>'CP-0261 SUMMARY'!F65</f>
        <v>0</v>
      </c>
      <c r="F31" s="350"/>
      <c r="G31" s="106" t="s">
        <v>31</v>
      </c>
      <c r="H31" s="146" t="e">
        <f>SUM(E31/$C$13)</f>
        <v>#DIV/0!</v>
      </c>
      <c r="I31" s="78"/>
      <c r="J31" s="12"/>
      <c r="K31" s="353" t="s">
        <v>110</v>
      </c>
      <c r="L31" s="354"/>
      <c r="M31" s="354"/>
      <c r="N31" s="354"/>
      <c r="O31" s="362">
        <v>0</v>
      </c>
      <c r="P31" s="362"/>
      <c r="Q31" s="109" t="s">
        <v>31</v>
      </c>
      <c r="R31" s="142" t="e">
        <f>SUM(O31/$C$13)</f>
        <v>#DIV/0!</v>
      </c>
      <c r="S31" s="78"/>
    </row>
    <row r="32" spans="1:19" s="89" customFormat="1" ht="6.65" customHeight="1" x14ac:dyDescent="0.25">
      <c r="A32" s="85"/>
      <c r="B32" s="86"/>
      <c r="C32" s="86"/>
      <c r="D32" s="86"/>
      <c r="E32" s="87"/>
      <c r="F32" s="87"/>
      <c r="G32" s="72"/>
      <c r="H32" s="147"/>
      <c r="I32" s="88"/>
      <c r="J32" s="72"/>
      <c r="K32" s="81"/>
      <c r="L32" s="72"/>
      <c r="M32" s="72"/>
      <c r="N32" s="72"/>
      <c r="O32" s="111"/>
      <c r="P32" s="111"/>
      <c r="Q32" s="72"/>
      <c r="R32" s="143"/>
      <c r="S32" s="73"/>
    </row>
    <row r="33" spans="1:19" s="19" customFormat="1" ht="14.5" customHeight="1" x14ac:dyDescent="0.25">
      <c r="A33" s="363" t="s">
        <v>34</v>
      </c>
      <c r="B33" s="364"/>
      <c r="C33" s="364"/>
      <c r="D33" s="364"/>
      <c r="E33" s="347">
        <f>'CP-0261 SUMMARY'!H61</f>
        <v>0</v>
      </c>
      <c r="F33" s="348"/>
      <c r="G33" s="107" t="s">
        <v>31</v>
      </c>
      <c r="H33" s="148" t="e">
        <f>SUM(E33/$C$13)</f>
        <v>#DIV/0!</v>
      </c>
      <c r="I33" s="79"/>
      <c r="J33" s="80"/>
      <c r="K33" s="355" t="s">
        <v>34</v>
      </c>
      <c r="L33" s="356"/>
      <c r="M33" s="356"/>
      <c r="N33" s="356"/>
      <c r="O33" s="357">
        <v>0</v>
      </c>
      <c r="P33" s="357"/>
      <c r="Q33" s="110" t="s">
        <v>31</v>
      </c>
      <c r="R33" s="148" t="e">
        <f>SUM(O33/$C$13)</f>
        <v>#DIV/0!</v>
      </c>
      <c r="S33" s="79"/>
    </row>
    <row r="34" spans="1:19" s="19" customFormat="1" ht="14.5" customHeight="1" x14ac:dyDescent="0.25">
      <c r="A34" s="363" t="s">
        <v>35</v>
      </c>
      <c r="B34" s="364"/>
      <c r="C34" s="364"/>
      <c r="D34" s="364"/>
      <c r="E34" s="347">
        <f>'CP-0261 SUMMARY'!H62</f>
        <v>0</v>
      </c>
      <c r="F34" s="348"/>
      <c r="G34" s="107" t="s">
        <v>31</v>
      </c>
      <c r="H34" s="148" t="e">
        <f>SUM(E34/$C$13)</f>
        <v>#DIV/0!</v>
      </c>
      <c r="I34" s="79"/>
      <c r="J34" s="80"/>
      <c r="K34" s="355" t="s">
        <v>35</v>
      </c>
      <c r="L34" s="356"/>
      <c r="M34" s="356"/>
      <c r="N34" s="356"/>
      <c r="O34" s="357">
        <v>0</v>
      </c>
      <c r="P34" s="357"/>
      <c r="Q34" s="110" t="s">
        <v>31</v>
      </c>
      <c r="R34" s="148" t="e">
        <f>SUM(O34/$C$13)</f>
        <v>#DIV/0!</v>
      </c>
      <c r="S34" s="79"/>
    </row>
    <row r="35" spans="1:19" s="19" customFormat="1" ht="14.5" customHeight="1" x14ac:dyDescent="0.25">
      <c r="A35" s="363" t="s">
        <v>36</v>
      </c>
      <c r="B35" s="364"/>
      <c r="C35" s="364"/>
      <c r="D35" s="364"/>
      <c r="E35" s="347">
        <f>'CP-0261 SUMMARY'!H63</f>
        <v>0</v>
      </c>
      <c r="F35" s="348"/>
      <c r="G35" s="107" t="s">
        <v>31</v>
      </c>
      <c r="H35" s="148" t="e">
        <f>SUM(E35/$C$13)</f>
        <v>#DIV/0!</v>
      </c>
      <c r="I35" s="79"/>
      <c r="J35" s="80"/>
      <c r="K35" s="355" t="s">
        <v>36</v>
      </c>
      <c r="L35" s="356"/>
      <c r="M35" s="356"/>
      <c r="N35" s="356"/>
      <c r="O35" s="357">
        <v>0</v>
      </c>
      <c r="P35" s="357"/>
      <c r="Q35" s="110" t="s">
        <v>31</v>
      </c>
      <c r="R35" s="148" t="e">
        <f>SUM(O35/$C$13)</f>
        <v>#DIV/0!</v>
      </c>
      <c r="S35" s="79"/>
    </row>
    <row r="36" spans="1:19" s="19" customFormat="1" ht="14.5" customHeight="1" x14ac:dyDescent="0.25">
      <c r="A36" s="363" t="s">
        <v>79</v>
      </c>
      <c r="B36" s="364"/>
      <c r="C36" s="364"/>
      <c r="D36" s="364"/>
      <c r="E36" s="347">
        <f>'CP-0261 SUMMARY'!H64</f>
        <v>0</v>
      </c>
      <c r="F36" s="348"/>
      <c r="G36" s="107" t="s">
        <v>31</v>
      </c>
      <c r="H36" s="148" t="e">
        <f>SUM(E36/$C$13)</f>
        <v>#DIV/0!</v>
      </c>
      <c r="I36" s="79"/>
      <c r="J36" s="80"/>
      <c r="K36" s="355" t="s">
        <v>79</v>
      </c>
      <c r="L36" s="356"/>
      <c r="M36" s="356"/>
      <c r="N36" s="356"/>
      <c r="O36" s="357">
        <v>0</v>
      </c>
      <c r="P36" s="357"/>
      <c r="Q36" s="110" t="s">
        <v>31</v>
      </c>
      <c r="R36" s="148" t="e">
        <f>SUM(O36/$C$13)</f>
        <v>#DIV/0!</v>
      </c>
      <c r="S36" s="79"/>
    </row>
    <row r="37" spans="1:19" s="19" customFormat="1" ht="14.5" customHeight="1" x14ac:dyDescent="0.25">
      <c r="A37" s="355" t="s">
        <v>111</v>
      </c>
      <c r="B37" s="356"/>
      <c r="C37" s="356"/>
      <c r="D37" s="356"/>
      <c r="E37" s="347">
        <f>'CP-0261 SUMMARY'!H65</f>
        <v>0</v>
      </c>
      <c r="F37" s="348"/>
      <c r="G37" s="107" t="s">
        <v>31</v>
      </c>
      <c r="H37" s="148" t="e">
        <f>SUM(E37/$C$13)</f>
        <v>#DIV/0!</v>
      </c>
      <c r="I37" s="79"/>
      <c r="J37" s="80"/>
      <c r="K37" s="355" t="s">
        <v>111</v>
      </c>
      <c r="L37" s="356"/>
      <c r="M37" s="356"/>
      <c r="N37" s="356"/>
      <c r="O37" s="357">
        <v>0</v>
      </c>
      <c r="P37" s="357"/>
      <c r="Q37" s="110" t="s">
        <v>31</v>
      </c>
      <c r="R37" s="148" t="e">
        <f>SUM(O37/$C$13)</f>
        <v>#DIV/0!</v>
      </c>
      <c r="S37" s="79"/>
    </row>
    <row r="38" spans="1:19" s="97" customFormat="1" ht="6.65" customHeight="1" x14ac:dyDescent="0.3">
      <c r="A38" s="90"/>
      <c r="B38" s="91"/>
      <c r="C38" s="91"/>
      <c r="D38" s="91"/>
      <c r="E38" s="92"/>
      <c r="F38" s="92"/>
      <c r="G38" s="94"/>
      <c r="H38" s="149"/>
      <c r="I38" s="93"/>
      <c r="J38" s="94"/>
      <c r="K38" s="95"/>
      <c r="L38" s="94"/>
      <c r="M38" s="94"/>
      <c r="N38" s="94"/>
      <c r="O38" s="98"/>
      <c r="P38" s="98"/>
      <c r="Q38" s="94"/>
      <c r="R38" s="144"/>
      <c r="S38" s="96"/>
    </row>
    <row r="39" spans="1:19" ht="14.5" customHeight="1" x14ac:dyDescent="0.3">
      <c r="A39" s="367" t="s">
        <v>51</v>
      </c>
      <c r="B39" s="368"/>
      <c r="C39" s="368"/>
      <c r="D39" s="368"/>
      <c r="E39" s="349">
        <f>'CP-0261 SUMMARY'!J61</f>
        <v>0</v>
      </c>
      <c r="F39" s="350"/>
      <c r="G39" s="106" t="s">
        <v>31</v>
      </c>
      <c r="H39" s="146" t="e">
        <f>SUM(E39/$C$13)</f>
        <v>#DIV/0!</v>
      </c>
      <c r="I39" s="78"/>
      <c r="J39" s="12"/>
      <c r="K39" s="358" t="s">
        <v>51</v>
      </c>
      <c r="L39" s="359"/>
      <c r="M39" s="359"/>
      <c r="N39" s="359"/>
      <c r="O39" s="379">
        <f>O27+O33</f>
        <v>0</v>
      </c>
      <c r="P39" s="379"/>
      <c r="Q39" s="109" t="s">
        <v>31</v>
      </c>
      <c r="R39" s="148" t="e">
        <f>SUM(O39/$C$13)</f>
        <v>#DIV/0!</v>
      </c>
      <c r="S39" s="78"/>
    </row>
    <row r="40" spans="1:19" ht="14.5" customHeight="1" x14ac:dyDescent="0.3">
      <c r="A40" s="367" t="s">
        <v>52</v>
      </c>
      <c r="B40" s="368"/>
      <c r="C40" s="368"/>
      <c r="D40" s="368"/>
      <c r="E40" s="349">
        <f>'CP-0261 SUMMARY'!J62</f>
        <v>0</v>
      </c>
      <c r="F40" s="350"/>
      <c r="G40" s="106" t="s">
        <v>31</v>
      </c>
      <c r="H40" s="146" t="e">
        <f>SUM(E40/$C$13)</f>
        <v>#DIV/0!</v>
      </c>
      <c r="I40" s="78"/>
      <c r="J40" s="12"/>
      <c r="K40" s="358" t="s">
        <v>52</v>
      </c>
      <c r="L40" s="359"/>
      <c r="M40" s="359"/>
      <c r="N40" s="359"/>
      <c r="O40" s="379">
        <f>O28+O34</f>
        <v>0</v>
      </c>
      <c r="P40" s="379"/>
      <c r="Q40" s="109" t="s">
        <v>31</v>
      </c>
      <c r="R40" s="148" t="e">
        <f>SUM(O40/$C$13)</f>
        <v>#DIV/0!</v>
      </c>
      <c r="S40" s="78"/>
    </row>
    <row r="41" spans="1:19" ht="14.5" customHeight="1" x14ac:dyDescent="0.3">
      <c r="A41" s="367" t="s">
        <v>53</v>
      </c>
      <c r="B41" s="368"/>
      <c r="C41" s="368"/>
      <c r="D41" s="368"/>
      <c r="E41" s="349">
        <f>'CP-0261 SUMMARY'!J63</f>
        <v>0</v>
      </c>
      <c r="F41" s="350"/>
      <c r="G41" s="114" t="s">
        <v>31</v>
      </c>
      <c r="H41" s="146" t="e">
        <f>SUM(E41/$C$13)</f>
        <v>#DIV/0!</v>
      </c>
      <c r="I41" s="78"/>
      <c r="J41" s="12"/>
      <c r="K41" s="358" t="s">
        <v>53</v>
      </c>
      <c r="L41" s="359"/>
      <c r="M41" s="359"/>
      <c r="N41" s="359"/>
      <c r="O41" s="379">
        <f>O29+O35</f>
        <v>0</v>
      </c>
      <c r="P41" s="379"/>
      <c r="Q41" s="109" t="s">
        <v>31</v>
      </c>
      <c r="R41" s="148" t="e">
        <f>SUM(O41/$C$13)</f>
        <v>#DIV/0!</v>
      </c>
      <c r="S41" s="78"/>
    </row>
    <row r="42" spans="1:19" ht="14.5" customHeight="1" x14ac:dyDescent="0.3">
      <c r="A42" s="367" t="s">
        <v>80</v>
      </c>
      <c r="B42" s="368"/>
      <c r="C42" s="368"/>
      <c r="D42" s="368"/>
      <c r="E42" s="349">
        <f>'CP-0261 SUMMARY'!J64</f>
        <v>0</v>
      </c>
      <c r="F42" s="350"/>
      <c r="G42" s="114" t="s">
        <v>31</v>
      </c>
      <c r="H42" s="146" t="e">
        <f>SUM(E42/$C$13)</f>
        <v>#DIV/0!</v>
      </c>
      <c r="I42" s="78"/>
      <c r="J42" s="12"/>
      <c r="K42" s="358" t="s">
        <v>80</v>
      </c>
      <c r="L42" s="359"/>
      <c r="M42" s="359"/>
      <c r="N42" s="359"/>
      <c r="O42" s="379">
        <f>O30+O36</f>
        <v>0</v>
      </c>
      <c r="P42" s="379"/>
      <c r="Q42" s="109" t="s">
        <v>31</v>
      </c>
      <c r="R42" s="148" t="e">
        <f>SUM(O42/$C$13)</f>
        <v>#DIV/0!</v>
      </c>
      <c r="S42" s="78"/>
    </row>
    <row r="43" spans="1:19" ht="14.5" customHeight="1" thickBot="1" x14ac:dyDescent="0.35">
      <c r="A43" s="387" t="s">
        <v>112</v>
      </c>
      <c r="B43" s="388"/>
      <c r="C43" s="388"/>
      <c r="D43" s="388"/>
      <c r="E43" s="389">
        <f>'CP-0261 SUMMARY'!J65</f>
        <v>0</v>
      </c>
      <c r="F43" s="390"/>
      <c r="G43" s="178" t="s">
        <v>31</v>
      </c>
      <c r="H43" s="189" t="e">
        <f>SUM(E43/$C$13)</f>
        <v>#DIV/0!</v>
      </c>
      <c r="I43" s="17"/>
      <c r="J43" s="12"/>
      <c r="K43" s="387" t="s">
        <v>112</v>
      </c>
      <c r="L43" s="388"/>
      <c r="M43" s="388"/>
      <c r="N43" s="388"/>
      <c r="O43" s="391">
        <f>O31+O37</f>
        <v>0</v>
      </c>
      <c r="P43" s="391"/>
      <c r="Q43" s="178" t="s">
        <v>31</v>
      </c>
      <c r="R43" s="189" t="e">
        <f>SUM(O43/$C$13)</f>
        <v>#DIV/0!</v>
      </c>
      <c r="S43" s="17"/>
    </row>
    <row r="44" spans="1:19" s="102" customFormat="1" ht="7.5" customHeight="1" thickBot="1" x14ac:dyDescent="0.35">
      <c r="A44" s="99"/>
      <c r="B44" s="100"/>
      <c r="C44" s="100"/>
      <c r="D44" s="100"/>
      <c r="E44" s="100"/>
      <c r="F44" s="100"/>
      <c r="G44" s="100"/>
      <c r="H44" s="100"/>
      <c r="I44" s="100"/>
      <c r="J44" s="100"/>
      <c r="K44" s="100"/>
      <c r="L44" s="100"/>
      <c r="M44" s="100"/>
      <c r="N44" s="100"/>
      <c r="O44" s="100"/>
      <c r="P44" s="100"/>
      <c r="Q44" s="100"/>
      <c r="R44" s="100"/>
      <c r="S44" s="101"/>
    </row>
    <row r="45" spans="1:19" s="102" customFormat="1" ht="7.5" customHeight="1" x14ac:dyDescent="0.3">
      <c r="A45" s="103"/>
      <c r="B45" s="104"/>
      <c r="C45" s="104"/>
      <c r="D45" s="104"/>
      <c r="E45" s="104"/>
      <c r="F45" s="104"/>
      <c r="G45" s="104"/>
      <c r="H45" s="104"/>
      <c r="I45" s="104"/>
      <c r="J45" s="104"/>
      <c r="K45" s="104"/>
      <c r="L45" s="104"/>
      <c r="M45" s="104"/>
      <c r="N45" s="104"/>
      <c r="O45" s="104"/>
      <c r="P45" s="104"/>
      <c r="Q45" s="104"/>
      <c r="R45" s="104"/>
    </row>
    <row r="46" spans="1:19" s="66" customFormat="1" x14ac:dyDescent="0.3">
      <c r="A46" s="380" t="s">
        <v>65</v>
      </c>
      <c r="B46" s="380"/>
      <c r="C46" s="380"/>
      <c r="D46" s="380"/>
      <c r="E46" s="380"/>
      <c r="F46" s="380"/>
      <c r="G46" s="380"/>
      <c r="H46" s="380"/>
      <c r="I46" s="380"/>
      <c r="J46" s="380"/>
      <c r="K46" s="380"/>
      <c r="L46" s="380"/>
      <c r="M46" s="380"/>
      <c r="N46" s="380"/>
      <c r="O46" s="380"/>
      <c r="P46" s="380"/>
      <c r="Q46" s="380"/>
      <c r="R46" s="380"/>
    </row>
    <row r="47" spans="1:19" s="66" customFormat="1" ht="55.5" customHeight="1" x14ac:dyDescent="0.3">
      <c r="A47" s="369"/>
      <c r="B47" s="370"/>
      <c r="C47" s="370"/>
      <c r="D47" s="370"/>
      <c r="E47" s="370"/>
      <c r="F47" s="370"/>
      <c r="G47" s="370"/>
      <c r="H47" s="370"/>
      <c r="I47" s="370"/>
      <c r="J47" s="370"/>
      <c r="K47" s="370"/>
      <c r="L47" s="370"/>
      <c r="M47" s="370"/>
      <c r="N47" s="370"/>
      <c r="O47" s="370"/>
      <c r="P47" s="370"/>
      <c r="Q47" s="370"/>
      <c r="R47" s="370"/>
      <c r="S47" s="371"/>
    </row>
    <row r="48" spans="1:19" ht="6.65" customHeight="1" x14ac:dyDescent="0.3">
      <c r="A48" s="82"/>
      <c r="B48" s="19"/>
      <c r="C48" s="19"/>
      <c r="D48" s="19"/>
      <c r="E48" s="19"/>
      <c r="F48" s="19"/>
      <c r="G48" s="19"/>
      <c r="H48" s="19"/>
      <c r="I48" s="19"/>
      <c r="J48" s="19"/>
      <c r="K48" s="19"/>
      <c r="L48" s="19"/>
      <c r="M48" s="19"/>
      <c r="N48" s="19"/>
      <c r="O48" s="19"/>
      <c r="P48" s="19"/>
      <c r="Q48" s="19"/>
      <c r="R48" s="19"/>
    </row>
    <row r="49" spans="1:19" x14ac:dyDescent="0.3">
      <c r="A49" s="380" t="s">
        <v>37</v>
      </c>
      <c r="B49" s="380"/>
      <c r="C49" s="380"/>
      <c r="D49" s="380"/>
      <c r="E49" s="380"/>
      <c r="F49" s="380"/>
      <c r="G49" s="380"/>
      <c r="H49" s="380"/>
      <c r="I49" s="380"/>
      <c r="J49" s="380"/>
      <c r="K49" s="380"/>
      <c r="L49" s="380"/>
      <c r="M49" s="380"/>
      <c r="N49" s="380"/>
      <c r="O49" s="380"/>
      <c r="P49" s="380"/>
      <c r="Q49" s="380"/>
      <c r="R49" s="380"/>
    </row>
    <row r="50" spans="1:19" ht="56.25" customHeight="1" x14ac:dyDescent="0.3">
      <c r="A50" s="369"/>
      <c r="B50" s="370"/>
      <c r="C50" s="370"/>
      <c r="D50" s="370"/>
      <c r="E50" s="370"/>
      <c r="F50" s="370"/>
      <c r="G50" s="370"/>
      <c r="H50" s="370"/>
      <c r="I50" s="370"/>
      <c r="J50" s="370"/>
      <c r="K50" s="370"/>
      <c r="L50" s="370"/>
      <c r="M50" s="370"/>
      <c r="N50" s="370"/>
      <c r="O50" s="370"/>
      <c r="P50" s="370"/>
      <c r="Q50" s="370"/>
      <c r="R50" s="370"/>
      <c r="S50" s="371"/>
    </row>
    <row r="51" spans="1:19" ht="7.15" customHeight="1" x14ac:dyDescent="0.3">
      <c r="A51" s="19"/>
      <c r="B51" s="19"/>
      <c r="C51" s="19"/>
      <c r="D51" s="19"/>
      <c r="E51" s="19"/>
      <c r="F51" s="19"/>
      <c r="G51" s="19"/>
      <c r="H51" s="19"/>
      <c r="I51" s="19"/>
      <c r="J51" s="19"/>
      <c r="K51" s="19"/>
      <c r="L51" s="19"/>
      <c r="M51" s="19"/>
      <c r="N51" s="19"/>
      <c r="O51" s="19"/>
      <c r="P51" s="19"/>
      <c r="Q51" s="19"/>
      <c r="R51" s="19"/>
    </row>
    <row r="52" spans="1:19" x14ac:dyDescent="0.3">
      <c r="A52" s="380" t="s">
        <v>38</v>
      </c>
      <c r="B52" s="380"/>
      <c r="C52" s="380"/>
      <c r="D52" s="380"/>
      <c r="E52" s="380"/>
      <c r="F52" s="380"/>
      <c r="G52" s="380"/>
      <c r="H52" s="380"/>
      <c r="I52" s="380"/>
      <c r="J52" s="380"/>
      <c r="K52" s="380"/>
      <c r="L52" s="380"/>
      <c r="M52" s="380"/>
      <c r="N52" s="380"/>
      <c r="O52" s="380"/>
      <c r="P52" s="380"/>
      <c r="Q52" s="380"/>
      <c r="R52" s="380"/>
    </row>
    <row r="53" spans="1:19" ht="55.5" customHeight="1" x14ac:dyDescent="0.3">
      <c r="A53" s="369"/>
      <c r="B53" s="370"/>
      <c r="C53" s="370"/>
      <c r="D53" s="370"/>
      <c r="E53" s="370"/>
      <c r="F53" s="370"/>
      <c r="G53" s="370"/>
      <c r="H53" s="370"/>
      <c r="I53" s="370"/>
      <c r="J53" s="370"/>
      <c r="K53" s="370"/>
      <c r="L53" s="370"/>
      <c r="M53" s="370"/>
      <c r="N53" s="370"/>
      <c r="O53" s="370"/>
      <c r="P53" s="370"/>
      <c r="Q53" s="370"/>
      <c r="R53" s="370"/>
      <c r="S53" s="371"/>
    </row>
    <row r="54" spans="1:19" ht="7.15" customHeight="1" x14ac:dyDescent="0.3"/>
    <row r="55" spans="1:19" x14ac:dyDescent="0.3">
      <c r="A55" s="380" t="s">
        <v>39</v>
      </c>
      <c r="B55" s="380"/>
      <c r="C55" s="380"/>
      <c r="D55" s="380"/>
      <c r="E55" s="380"/>
      <c r="F55" s="380"/>
      <c r="G55" s="380"/>
      <c r="H55" s="380"/>
      <c r="I55" s="380"/>
      <c r="J55" s="380"/>
      <c r="K55" s="380"/>
      <c r="L55" s="380"/>
      <c r="M55" s="380"/>
      <c r="N55" s="380"/>
      <c r="O55" s="380"/>
      <c r="P55" s="380"/>
      <c r="Q55" s="380"/>
      <c r="R55" s="380"/>
    </row>
    <row r="56" spans="1:19" ht="59.25" customHeight="1" x14ac:dyDescent="0.3">
      <c r="A56" s="369"/>
      <c r="B56" s="370"/>
      <c r="C56" s="370"/>
      <c r="D56" s="370"/>
      <c r="E56" s="370"/>
      <c r="F56" s="370"/>
      <c r="G56" s="370"/>
      <c r="H56" s="370"/>
      <c r="I56" s="370"/>
      <c r="J56" s="370"/>
      <c r="K56" s="370"/>
      <c r="L56" s="370"/>
      <c r="M56" s="370"/>
      <c r="N56" s="370"/>
      <c r="O56" s="370"/>
      <c r="P56" s="370"/>
      <c r="Q56" s="370"/>
      <c r="R56" s="370"/>
      <c r="S56" s="371"/>
    </row>
    <row r="57" spans="1:19" ht="7.15" customHeight="1" x14ac:dyDescent="0.3"/>
    <row r="58" spans="1:19" x14ac:dyDescent="0.3">
      <c r="A58" s="380" t="s">
        <v>81</v>
      </c>
      <c r="B58" s="380"/>
      <c r="C58" s="380"/>
      <c r="D58" s="380"/>
      <c r="E58" s="380"/>
      <c r="F58" s="380"/>
      <c r="G58" s="380"/>
      <c r="H58" s="380"/>
      <c r="I58" s="380"/>
      <c r="J58" s="380"/>
      <c r="K58" s="380"/>
      <c r="L58" s="380"/>
      <c r="M58" s="380"/>
      <c r="N58" s="380"/>
      <c r="O58" s="380"/>
      <c r="P58" s="380"/>
      <c r="Q58" s="380"/>
      <c r="R58" s="380"/>
    </row>
    <row r="59" spans="1:19" ht="59.25" customHeight="1" x14ac:dyDescent="0.3">
      <c r="A59" s="369"/>
      <c r="B59" s="370"/>
      <c r="C59" s="370"/>
      <c r="D59" s="370"/>
      <c r="E59" s="370"/>
      <c r="F59" s="370"/>
      <c r="G59" s="370"/>
      <c r="H59" s="370"/>
      <c r="I59" s="370"/>
      <c r="J59" s="370"/>
      <c r="K59" s="370"/>
      <c r="L59" s="370"/>
      <c r="M59" s="370"/>
      <c r="N59" s="370"/>
      <c r="O59" s="370"/>
      <c r="P59" s="370"/>
      <c r="Q59" s="370"/>
      <c r="R59" s="370"/>
      <c r="S59" s="371"/>
    </row>
    <row r="60" spans="1:19" ht="7.15" customHeight="1" x14ac:dyDescent="0.3"/>
    <row r="61" spans="1:19" x14ac:dyDescent="0.3">
      <c r="A61" s="386" t="s">
        <v>40</v>
      </c>
      <c r="B61" s="386"/>
      <c r="C61" s="386"/>
      <c r="D61" s="386"/>
      <c r="E61" s="386"/>
      <c r="F61" s="386"/>
      <c r="G61" s="386"/>
      <c r="H61" s="386"/>
      <c r="I61" s="386"/>
      <c r="J61" s="386"/>
      <c r="K61" s="386"/>
      <c r="L61" s="386"/>
      <c r="M61" s="386"/>
      <c r="N61" s="386"/>
      <c r="O61" s="386"/>
      <c r="P61" s="386"/>
      <c r="Q61" s="386"/>
      <c r="R61" s="386"/>
    </row>
    <row r="62" spans="1:19" ht="59.25" customHeight="1" x14ac:dyDescent="0.3">
      <c r="A62" s="369"/>
      <c r="B62" s="370"/>
      <c r="C62" s="370"/>
      <c r="D62" s="370"/>
      <c r="E62" s="370"/>
      <c r="F62" s="370"/>
      <c r="G62" s="370"/>
      <c r="H62" s="370"/>
      <c r="I62" s="370"/>
      <c r="J62" s="370"/>
      <c r="K62" s="370"/>
      <c r="L62" s="370"/>
      <c r="M62" s="370"/>
      <c r="N62" s="370"/>
      <c r="O62" s="370"/>
      <c r="P62" s="370"/>
      <c r="Q62" s="370"/>
      <c r="R62" s="370"/>
      <c r="S62" s="371"/>
    </row>
    <row r="63" spans="1:19" ht="6.65" customHeight="1" x14ac:dyDescent="0.3"/>
    <row r="64" spans="1:19" ht="41.5" customHeight="1" x14ac:dyDescent="0.35">
      <c r="A64" s="372" t="str">
        <f>IF('CP-0261 CO DBB'!A53="","",'CP-0261 CO DBB'!A53)</f>
        <v/>
      </c>
      <c r="B64" s="372"/>
      <c r="C64" s="372"/>
      <c r="D64" s="372"/>
      <c r="E64" s="372"/>
      <c r="F64" s="372"/>
      <c r="H64" s="373"/>
      <c r="I64" s="373"/>
      <c r="J64" s="373"/>
      <c r="K64" s="373"/>
      <c r="L64" s="373"/>
      <c r="M64" s="373"/>
      <c r="N64" s="373"/>
      <c r="O64" s="373"/>
      <c r="P64" s="83"/>
      <c r="Q64" s="374"/>
      <c r="R64" s="374"/>
      <c r="S64" s="374"/>
    </row>
    <row r="65" spans="1:19" x14ac:dyDescent="0.3">
      <c r="A65" s="375" t="s">
        <v>134</v>
      </c>
      <c r="B65" s="375"/>
      <c r="C65" s="375"/>
      <c r="D65" s="375"/>
      <c r="E65" s="375"/>
      <c r="F65" s="375"/>
      <c r="H65" s="376" t="s">
        <v>135</v>
      </c>
      <c r="I65" s="376"/>
      <c r="J65" s="376"/>
      <c r="K65" s="376"/>
      <c r="L65" s="376"/>
      <c r="M65" s="376"/>
      <c r="N65" s="376"/>
      <c r="O65" s="376"/>
      <c r="P65" s="83"/>
      <c r="Q65" s="375" t="s">
        <v>21</v>
      </c>
      <c r="R65" s="375"/>
      <c r="S65" s="375"/>
    </row>
  </sheetData>
  <sheetProtection algorithmName="SHA-512" hashValue="INmd2B66XtPMokFofr+YNZWoE+S8Z5s6iEjTmNY/S6FMecD9eJkxNCU6nS8r1U1fiInq4Gtd6dRre7LQe+Ewwg==" saltValue="7UAKQtJuqor+Kh2snmyfkQ==" spinCount="100000" sheet="1" selectLockedCells="1"/>
  <mergeCells count="116">
    <mergeCell ref="K25:S25"/>
    <mergeCell ref="Q20:S20"/>
    <mergeCell ref="B1:O1"/>
    <mergeCell ref="B2:O2"/>
    <mergeCell ref="B3:O3"/>
    <mergeCell ref="B9:F9"/>
    <mergeCell ref="O9:Q9"/>
    <mergeCell ref="B10:F10"/>
    <mergeCell ref="H10:K10"/>
    <mergeCell ref="L10:M10"/>
    <mergeCell ref="O10:Q10"/>
    <mergeCell ref="A5:R5"/>
    <mergeCell ref="A6:R6"/>
    <mergeCell ref="H8:L8"/>
    <mergeCell ref="E8:F8"/>
    <mergeCell ref="B8:C8"/>
    <mergeCell ref="K9:M9"/>
    <mergeCell ref="M8:S8"/>
    <mergeCell ref="R9:S9"/>
    <mergeCell ref="L20:P20"/>
    <mergeCell ref="D20:E20"/>
    <mergeCell ref="F20:G20"/>
    <mergeCell ref="A16:D16"/>
    <mergeCell ref="A24:I24"/>
    <mergeCell ref="K24:S24"/>
    <mergeCell ref="R10:S10"/>
    <mergeCell ref="Q11:S11"/>
    <mergeCell ref="E16:F16"/>
    <mergeCell ref="Q13:S13"/>
    <mergeCell ref="H16:L16"/>
    <mergeCell ref="O16:S16"/>
    <mergeCell ref="C13:F13"/>
    <mergeCell ref="B11:F11"/>
    <mergeCell ref="A12:A13"/>
    <mergeCell ref="A25:I25"/>
    <mergeCell ref="A61:R61"/>
    <mergeCell ref="A55:R55"/>
    <mergeCell ref="A52:R52"/>
    <mergeCell ref="A53:S53"/>
    <mergeCell ref="A58:R58"/>
    <mergeCell ref="A59:S59"/>
    <mergeCell ref="A49:R49"/>
    <mergeCell ref="K40:N40"/>
    <mergeCell ref="O40:P40"/>
    <mergeCell ref="A40:D40"/>
    <mergeCell ref="A43:D43"/>
    <mergeCell ref="E43:F43"/>
    <mergeCell ref="K43:N43"/>
    <mergeCell ref="O43:P43"/>
    <mergeCell ref="O42:P42"/>
    <mergeCell ref="K42:N42"/>
    <mergeCell ref="A42:D42"/>
    <mergeCell ref="E42:F42"/>
    <mergeCell ref="O39:P39"/>
    <mergeCell ref="K27:N27"/>
    <mergeCell ref="O27:P27"/>
    <mergeCell ref="K28:N28"/>
    <mergeCell ref="A65:F65"/>
    <mergeCell ref="H65:O65"/>
    <mergeCell ref="Q65:S65"/>
    <mergeCell ref="A27:D27"/>
    <mergeCell ref="A47:S47"/>
    <mergeCell ref="A50:S50"/>
    <mergeCell ref="A33:D33"/>
    <mergeCell ref="E33:F33"/>
    <mergeCell ref="A34:D34"/>
    <mergeCell ref="E34:F34"/>
    <mergeCell ref="A36:D36"/>
    <mergeCell ref="E36:F36"/>
    <mergeCell ref="A39:D39"/>
    <mergeCell ref="E39:F39"/>
    <mergeCell ref="A41:D41"/>
    <mergeCell ref="E41:F41"/>
    <mergeCell ref="K41:N41"/>
    <mergeCell ref="O41:P41"/>
    <mergeCell ref="A46:R46"/>
    <mergeCell ref="A29:D29"/>
    <mergeCell ref="E29:F29"/>
    <mergeCell ref="K29:N29"/>
    <mergeCell ref="O29:P29"/>
    <mergeCell ref="A35:D35"/>
    <mergeCell ref="O34:P34"/>
    <mergeCell ref="E27:F27"/>
    <mergeCell ref="E30:F30"/>
    <mergeCell ref="A28:D28"/>
    <mergeCell ref="A30:D30"/>
    <mergeCell ref="A62:S62"/>
    <mergeCell ref="A56:S56"/>
    <mergeCell ref="A64:F64"/>
    <mergeCell ref="H64:O64"/>
    <mergeCell ref="Q64:S64"/>
    <mergeCell ref="O28:P28"/>
    <mergeCell ref="F26:I26"/>
    <mergeCell ref="E35:F35"/>
    <mergeCell ref="E40:F40"/>
    <mergeCell ref="E31:F31"/>
    <mergeCell ref="P26:S26"/>
    <mergeCell ref="K26:O26"/>
    <mergeCell ref="A31:D31"/>
    <mergeCell ref="A37:D37"/>
    <mergeCell ref="E37:F37"/>
    <mergeCell ref="K37:N37"/>
    <mergeCell ref="O37:P37"/>
    <mergeCell ref="K31:N31"/>
    <mergeCell ref="K34:N34"/>
    <mergeCell ref="E28:F28"/>
    <mergeCell ref="K36:N36"/>
    <mergeCell ref="O36:P36"/>
    <mergeCell ref="O35:P35"/>
    <mergeCell ref="K39:N39"/>
    <mergeCell ref="K30:N30"/>
    <mergeCell ref="O30:P30"/>
    <mergeCell ref="K33:N33"/>
    <mergeCell ref="O33:P33"/>
    <mergeCell ref="O31:P31"/>
    <mergeCell ref="K35:N35"/>
  </mergeCells>
  <conditionalFormatting sqref="B20 F20:G20">
    <cfRule type="containsBlanks" dxfId="0" priority="1">
      <formula>LEN(TRIM(B20))=0</formula>
    </cfRule>
  </conditionalFormatting>
  <dataValidations disablePrompts="1" count="1">
    <dataValidation type="decimal" operator="lessThanOrEqual" allowBlank="1" showInputMessage="1" showErrorMessage="1" error="Negative value needs to be entered." sqref="O33:P37">
      <formula1>0</formula1>
    </dataValidation>
  </dataValidations>
  <printOptions horizontalCentered="1"/>
  <pageMargins left="0.2" right="0.2" top="0.25" bottom="0.45937499999999998" header="0" footer="0.3"/>
  <pageSetup scale="52" fitToHeight="2" orientation="portrait" r:id="rId1"/>
  <headerFooter>
    <oddFooter>&amp;L&amp;"Arial,Regular"&amp;8CP-0261 Change Order DBB&amp;C&amp;"Arial,Regular"&amp;8Page &amp;P of &amp;N&amp;R&amp;"Arial,Regular"&amp;8&amp;K000000Revised 10/02/2020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workbookViewId="0">
      <selection activeCell="D13" sqref="D13"/>
    </sheetView>
  </sheetViews>
  <sheetFormatPr defaultRowHeight="14.5" x14ac:dyDescent="0.35"/>
  <sheetData>
    <row r="2" spans="2:2" x14ac:dyDescent="0.35">
      <c r="B2" t="s">
        <v>100</v>
      </c>
    </row>
    <row r="3" spans="2:2" x14ac:dyDescent="0.35">
      <c r="B3" t="s">
        <v>99</v>
      </c>
    </row>
    <row r="4" spans="2:2" x14ac:dyDescent="0.35">
      <c r="B4" t="s">
        <v>101</v>
      </c>
    </row>
    <row r="5" spans="2:2" x14ac:dyDescent="0.35">
      <c r="B5" t="s">
        <v>102</v>
      </c>
    </row>
    <row r="6" spans="2:2" x14ac:dyDescent="0.35">
      <c r="B6" t="s">
        <v>103</v>
      </c>
    </row>
    <row r="7" spans="2:2" x14ac:dyDescent="0.35">
      <c r="B7" t="s">
        <v>104</v>
      </c>
    </row>
    <row r="8" spans="2:2" x14ac:dyDescent="0.35">
      <c r="B8" t="s">
        <v>105</v>
      </c>
    </row>
    <row r="9" spans="2:2" x14ac:dyDescent="0.35">
      <c r="B9" t="s">
        <v>106</v>
      </c>
    </row>
    <row r="10" spans="2:2" x14ac:dyDescent="0.35">
      <c r="B10" t="s">
        <v>109</v>
      </c>
    </row>
    <row r="13" spans="2:2" x14ac:dyDescent="0.35">
      <c r="B13" t="s">
        <v>107</v>
      </c>
    </row>
    <row r="14" spans="2:2" x14ac:dyDescent="0.35">
      <c r="B14"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 MEMO (COVER PAGE)</vt:lpstr>
      <vt:lpstr>CP-0261 CO DBB</vt:lpstr>
      <vt:lpstr>CP-0261 SUMMARY</vt:lpstr>
      <vt:lpstr>CP-0261 JUSTIFICATION</vt:lpstr>
      <vt:lpstr>Drop down menus</vt:lpstr>
      <vt:lpstr>'CO MEMO (COVER PAGE)'!Print_Area</vt:lpstr>
      <vt:lpstr>'CP-0261 CO DBB'!Print_Area</vt:lpstr>
      <vt:lpstr>'CP-0261 JUSTIFICATION'!Print_Area</vt:lpstr>
      <vt:lpstr>'CO MEMO (COVER PAGE)'!Print_Titles</vt:lpstr>
      <vt:lpstr>'CP-0261 CO DBB'!Print_Titles</vt:lpstr>
      <vt:lpstr>'CP-0261 JUSTIFICATION'!Print_Titles</vt:lpstr>
      <vt:lpstr>'CP-0261 SUMMARY'!Print_Titles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James.Sinsheimer</dc:creator>
  <cp:lastModifiedBy>Ulysses Gatdula</cp:lastModifiedBy>
  <cp:lastPrinted>2020-10-06T16:58:50Z</cp:lastPrinted>
  <dcterms:created xsi:type="dcterms:W3CDTF">2012-07-20T21:02:21Z</dcterms:created>
  <dcterms:modified xsi:type="dcterms:W3CDTF">2020-11-24T21:43:33Z</dcterms:modified>
</cp:coreProperties>
</file>