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P:\001 Quality\ULYSSES\~WORKSPACE\^^Change Order Forms\"/>
    </mc:Choice>
  </mc:AlternateContent>
  <workbookProtection workbookAlgorithmName="SHA-512" workbookHashValue="BdjGjpPS0eXg66ROa5sIoBrHjZtKXPgRNwcLPabi0d++EN1QwgQTIpApNobbbeAYZpceoROIxLafIMft+oEMJQ==" workbookSaltValue="Umwp8WykQliJWz+nVImyMQ==" workbookSpinCount="100000" lockStructure="1"/>
  <bookViews>
    <workbookView xWindow="0" yWindow="0" windowWidth="28800" windowHeight="12000" tabRatio="850" activeTab="1"/>
  </bookViews>
  <sheets>
    <sheet name="CO MEMO (COVER PAGE)" sheetId="10" r:id="rId1"/>
    <sheet name="CP-0261 CO DBB" sheetId="1" r:id="rId2"/>
    <sheet name="CP-0261 SUMMARY" sheetId="2" r:id="rId3"/>
    <sheet name="CP-0261 JUSTIFICATION" sheetId="3" r:id="rId4"/>
    <sheet name="Drop down menus" sheetId="9" state="hidden" r:id="rId5"/>
  </sheets>
  <definedNames>
    <definedName name="College" localSheetId="0">#REF!</definedName>
    <definedName name="College">#REF!</definedName>
    <definedName name="College2">#REF!</definedName>
    <definedName name="_xlnm.Print_Area" localSheetId="0">'CO MEMO (COVER PAGE)'!$A$1:$N$71</definedName>
    <definedName name="_xlnm.Print_Area" localSheetId="1">'CP-0261 CO DBB'!$A$1:$M$66</definedName>
    <definedName name="_xlnm.Print_Area" localSheetId="3">'CP-0261 JUSTIFICATION'!$A$1:$U$65</definedName>
    <definedName name="_xlnm.Print_Titles" localSheetId="0">'CO MEMO (COVER PAGE)'!$1:$5</definedName>
    <definedName name="_xlnm.Print_Titles" localSheetId="1">'CP-0261 CO DBB'!$1:$14</definedName>
    <definedName name="_xlnm.Print_Titles" localSheetId="3">'CP-0261 JUSTIFICATION'!$1:$14</definedName>
    <definedName name="_xlnm.Print_Titles" localSheetId="2">'CP-0261 SUMMARY'!$1:$17</definedName>
  </definedNames>
  <calcPr calcId="162913"/>
</workbook>
</file>

<file path=xl/calcChain.xml><?xml version="1.0" encoding="utf-8"?>
<calcChain xmlns="http://schemas.openxmlformats.org/spreadsheetml/2006/main">
  <c r="B46" i="1" l="1"/>
  <c r="I8" i="3" l="1"/>
  <c r="Q8" i="3"/>
  <c r="O34" i="3" l="1"/>
  <c r="O33" i="3"/>
  <c r="D13" i="10"/>
  <c r="H24" i="1"/>
  <c r="O43" i="3" l="1"/>
  <c r="O42" i="3"/>
  <c r="O41" i="3"/>
  <c r="O40" i="3"/>
  <c r="O39" i="3"/>
  <c r="O27" i="3"/>
  <c r="O28" i="3"/>
  <c r="O37" i="3" l="1"/>
  <c r="O36" i="3"/>
  <c r="O35" i="3"/>
  <c r="O31" i="3"/>
  <c r="O30" i="3"/>
  <c r="O29" i="3"/>
  <c r="Q10" i="3" l="1"/>
  <c r="Q9" i="3"/>
  <c r="Q39" i="3" l="1"/>
  <c r="M19" i="1" l="1"/>
  <c r="S20" i="3" l="1"/>
  <c r="C13" i="3" l="1"/>
  <c r="D16" i="2"/>
  <c r="T35" i="3" l="1"/>
  <c r="T39" i="3"/>
  <c r="T34" i="3"/>
  <c r="T37" i="3"/>
  <c r="T33" i="3"/>
  <c r="T36" i="3"/>
  <c r="T27" i="3"/>
  <c r="T28" i="3"/>
  <c r="T31" i="3"/>
  <c r="T30" i="3"/>
  <c r="T29" i="3"/>
  <c r="M30" i="1"/>
  <c r="H17" i="10" l="1"/>
  <c r="N36" i="10" l="1"/>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N35" i="10"/>
  <c r="F35" i="10"/>
  <c r="A35" i="10"/>
  <c r="C35" i="10"/>
  <c r="D11" i="10"/>
  <c r="D10" i="10"/>
  <c r="D9" i="10"/>
  <c r="D8" i="10"/>
  <c r="D6" i="10"/>
  <c r="C15" i="10"/>
  <c r="G18" i="10"/>
  <c r="G22" i="10"/>
  <c r="G17" i="10"/>
  <c r="A64" i="3" l="1"/>
  <c r="D9" i="2" l="1"/>
  <c r="D8" i="2"/>
  <c r="D7" i="2"/>
  <c r="G38" i="1" l="1"/>
  <c r="F61" i="2" l="1"/>
  <c r="E27" i="3" s="1"/>
  <c r="H27" i="3" s="1"/>
  <c r="F64" i="2" l="1"/>
  <c r="E30" i="3" s="1"/>
  <c r="H64" i="2"/>
  <c r="E36" i="3" s="1"/>
  <c r="Q43" i="3" l="1"/>
  <c r="T43" i="3" s="1"/>
  <c r="H65" i="2" l="1"/>
  <c r="E37" i="3" s="1"/>
  <c r="F65" i="2"/>
  <c r="E31" i="3" s="1"/>
  <c r="J64" i="2"/>
  <c r="E42" i="3" s="1"/>
  <c r="N55" i="2" l="1"/>
  <c r="N56" i="2"/>
  <c r="N57" i="2" l="1"/>
  <c r="M22" i="1" s="1"/>
  <c r="Q41" i="3"/>
  <c r="T41" i="3" s="1"/>
  <c r="L10" i="3" l="1"/>
  <c r="M16" i="3" s="1"/>
  <c r="M27" i="1"/>
  <c r="E22" i="1"/>
  <c r="G19" i="10"/>
  <c r="H63" i="2"/>
  <c r="E35" i="3" s="1"/>
  <c r="H62" i="2"/>
  <c r="E34" i="3" s="1"/>
  <c r="F63" i="2"/>
  <c r="E29" i="3" s="1"/>
  <c r="J63" i="2" l="1"/>
  <c r="E41" i="3" s="1"/>
  <c r="Q42" i="3"/>
  <c r="T42" i="3" s="1"/>
  <c r="Q40" i="3"/>
  <c r="T40" i="3" s="1"/>
  <c r="E16" i="3" l="1"/>
  <c r="M20" i="1"/>
  <c r="H25" i="1" s="1"/>
  <c r="M29" i="1"/>
  <c r="M31" i="1" s="1"/>
  <c r="G24" i="10" s="1"/>
  <c r="G20" i="10"/>
  <c r="B10" i="3"/>
  <c r="B9" i="3"/>
  <c r="M21" i="1" l="1"/>
  <c r="M23" i="1" s="1"/>
  <c r="M26" i="1"/>
  <c r="M32" i="1"/>
  <c r="G25" i="10" s="1"/>
  <c r="L16" i="2"/>
  <c r="K9" i="3"/>
  <c r="D15" i="2"/>
  <c r="L13" i="2"/>
  <c r="D14" i="2"/>
  <c r="D13" i="2"/>
  <c r="H37" i="3" l="1"/>
  <c r="H31" i="3"/>
  <c r="H41" i="3"/>
  <c r="H29" i="3"/>
  <c r="H35" i="3"/>
  <c r="B11" i="3"/>
  <c r="B8" i="3"/>
  <c r="F62" i="2"/>
  <c r="E28" i="3" s="1"/>
  <c r="H28" i="3" s="1"/>
  <c r="H61" i="2"/>
  <c r="E33" i="3" s="1"/>
  <c r="J62" i="2" l="1"/>
  <c r="E40" i="3" s="1"/>
  <c r="J61" i="2"/>
  <c r="E39" i="3" s="1"/>
  <c r="J65" i="2"/>
  <c r="E43" i="3" s="1"/>
  <c r="H43" i="3" l="1"/>
  <c r="H42" i="3"/>
  <c r="M12" i="3" s="1"/>
  <c r="H33" i="3" l="1"/>
  <c r="H34" i="3"/>
  <c r="H30" i="3"/>
  <c r="H36" i="3"/>
  <c r="H40" i="3" l="1"/>
  <c r="M13" i="3" s="1"/>
  <c r="H39" i="3"/>
  <c r="M11" i="3" s="1"/>
</calcChain>
</file>

<file path=xl/sharedStrings.xml><?xml version="1.0" encoding="utf-8"?>
<sst xmlns="http://schemas.openxmlformats.org/spreadsheetml/2006/main" count="272" uniqueCount="172">
  <si>
    <t>PROJECT NUMBER:</t>
  </si>
  <si>
    <t>DATE:</t>
  </si>
  <si>
    <t>The Contract is changed as follows:</t>
  </si>
  <si>
    <t>n</t>
  </si>
  <si>
    <t>by this Change Order in the amount of:</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</si>
  <si>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</si>
  <si>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</si>
  <si>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</si>
  <si>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</si>
  <si>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</si>
  <si>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</si>
  <si>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</si>
  <si>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</si>
  <si>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</si>
  <si>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</si>
  <si>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</si>
  <si>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</si>
  <si>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</si>
  <si>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</si>
  <si>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</si>
  <si>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</si>
  <si>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</si>
  <si>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</si>
  <si>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</si>
  <si>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</si>
  <si>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</si>
  <si>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</si>
  <si>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</si>
  <si>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</si>
  <si>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</si>
  <si>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</si>
  <si>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</si>
  <si>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</si>
  <si>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</si>
  <si>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</si>
  <si>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</si>
  <si>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</si>
  <si>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</si>
  <si>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</si>
  <si>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</si>
  <si>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</si>
  <si>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Legend: Reason Code (RC)</t>
  </si>
  <si>
    <t>Design Related Changes:</t>
  </si>
  <si>
    <t>Owner Requested Change in Scope of Work:</t>
  </si>
  <si>
    <t>Current Change Order Amount:</t>
  </si>
  <si>
    <t>CPT - PROJECT MANAGER:</t>
  </si>
  <si>
    <t>Total 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</si>
  <si>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</si>
  <si>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</si>
  <si>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</si>
  <si>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</si>
  <si>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</si>
  <si>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</si>
  <si>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</si>
  <si>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</si>
  <si>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</si>
  <si>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</si>
  <si>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CHANGE ORDER DOCUMENT ROUTING SHEET</t>
  </si>
  <si>
    <t>(Routing sheet is not be mailed with executed document - attach only to file copy)</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</si>
  <si>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</si>
  <si>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</si>
  <si>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</si>
  <si>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</si>
  <si>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</si>
  <si>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</si>
  <si>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</si>
  <si>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</si>
  <si>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</si>
  <si>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</si>
  <si>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r>
      <rPr>
        <b/>
        <i/>
        <u/>
        <sz val="8"/>
        <color theme="1"/>
        <rFont val="Arial"/>
        <family val="2"/>
      </rPr>
      <t>NOTE</t>
    </r>
    <r>
      <rPr>
        <b/>
        <i/>
        <sz val="8"/>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</si>
  <si>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CHANGE ORDER (CO)</t>
  </si>
  <si>
    <r>
      <rPr>
        <b/>
        <i/>
        <u/>
        <sz val="8"/>
        <color theme="1"/>
        <rFont val="Arial"/>
        <family val="2"/>
      </rPr>
      <t>NOTE</t>
    </r>
    <r>
      <rPr>
        <b/>
        <i/>
        <sz val="8"/>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</si>
  <si>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</si>
  <si>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</si>
  <si>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</si>
  <si>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</si>
  <si>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</si>
  <si>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</si>
  <si>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</si>
  <si>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</si>
  <si>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</si>
  <si>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COR #</t>
  </si>
  <si>
    <t>COR Date</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</si>
  <si>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</si>
  <si>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</si>
  <si>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</si>
  <si>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</si>
  <si>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</si>
  <si>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</si>
  <si>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</si>
  <si>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</si>
  <si>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</si>
  <si>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</si>
  <si>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</si>
  <si>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</si>
  <si>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</si>
  <si>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</si>
  <si>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</si>
  <si>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</si>
  <si>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</si>
  <si>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</si>
  <si>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</si>
  <si>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</si>
  <si>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</si>
  <si>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</si>
  <si>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</si>
  <si>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DCPC Summary:</t>
  </si>
  <si>
    <t>Total DCPC amount applied to this Change Order:</t>
  </si>
  <si>
    <t>Remaining DCPC amount after this Change Order:</t>
  </si>
  <si>
    <t>Total % of DCPC Remaining after this Change Order:</t>
  </si>
  <si>
    <t>Total DCPC amount applied to previously authorized Change Orders:</t>
  </si>
  <si>
    <t xml:space="preserve">   • District Controlled Project Contingency (DCPC) Amount, if applicable:</t>
  </si>
  <si>
    <t>SUMMARY</t>
  </si>
  <si>
    <t>DESIGN-BID-BUILD</t>
  </si>
  <si>
    <t>DESIGN-BID-BUILD CHANGE ORDER REQUEST SUMMARY</t>
  </si>
  <si>
    <t>CONTRACTOR NAME:</t>
  </si>
  <si>
    <t>AOR / Design Consultant Firm
(Print Name &amp; Company)</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</si>
  <si>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</si>
  <si>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</si>
  <si>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DESIGN-BID-BUILD CHANGE ORDER (CO)</t>
  </si>
  <si>
    <t>MEMO FOR RECORD - CHANGE ORDER (CO)</t>
  </si>
  <si>
    <t>Date:</t>
  </si>
  <si>
    <t>College:</t>
  </si>
  <si>
    <t>Project Name:</t>
  </si>
  <si>
    <t>Contractor Name:</t>
  </si>
  <si>
    <t>Architect Name:</t>
  </si>
  <si>
    <t>Delivery Method:</t>
  </si>
  <si>
    <t>Subject:</t>
  </si>
  <si>
    <t>Contract Time:</t>
  </si>
  <si>
    <t>days</t>
  </si>
  <si>
    <t>Owner Requested Change in Scope of Work</t>
  </si>
  <si>
    <t>Target Board of Trustees (BOT) Approval Date:</t>
  </si>
  <si>
    <t>Unforeseen Condition Changes</t>
  </si>
  <si>
    <t>Issued as Unilateral Change Order by the District:</t>
  </si>
  <si>
    <t>Design Related Changes</t>
  </si>
  <si>
    <t>Code/Agency Required Changes</t>
  </si>
  <si>
    <t>Additional Notes:</t>
  </si>
  <si>
    <t>N/A</t>
  </si>
  <si>
    <t>This Change Order includes the following work:</t>
  </si>
  <si>
    <t>COR No.</t>
  </si>
  <si>
    <t>COR Amount</t>
  </si>
  <si>
    <t>RC</t>
  </si>
  <si>
    <t>DCPC</t>
  </si>
  <si>
    <t>Increased</t>
  </si>
  <si>
    <t>Decreased</t>
  </si>
  <si>
    <t>Unchanged</t>
  </si>
  <si>
    <t>Unilateral</t>
  </si>
  <si>
    <t>Design-Bid-Build</t>
  </si>
  <si>
    <t>ARCHITECT FIRM NAME:</t>
  </si>
  <si>
    <t>LACCD Vice Chancellor/Chief Facilities Executive or 
Director of Bond Capital Construction (Print Name)</t>
  </si>
  <si>
    <t>Net change by previously authorized DCPC Change Orders:</t>
  </si>
  <si>
    <t xml:space="preserve">   • Revised Contract Sum (Pending Authorization):</t>
  </si>
  <si>
    <t>TASK ORDER:</t>
  </si>
  <si>
    <t>Net change by previously authorized Change Orders, not including DCPC:</t>
  </si>
  <si>
    <t xml:space="preserve">   • Contract Sum (Including DCPC):</t>
  </si>
  <si>
    <t>Total Change Orders to this Contract</t>
  </si>
  <si>
    <t>Total Previous 
Non-DCPC CO's</t>
  </si>
  <si>
    <t>Total Previous 
DCPC CO's</t>
  </si>
  <si>
    <r>
      <t>Contract</t>
    </r>
    <r>
      <rPr>
        <sz val="9"/>
        <color theme="1"/>
        <rFont val="Arial"/>
        <family val="2"/>
      </rPr>
      <t>:</t>
    </r>
  </si>
  <si>
    <r>
      <t>Change Order % of the Original Amount</t>
    </r>
    <r>
      <rPr>
        <sz val="9"/>
        <color theme="1"/>
        <rFont val="Arial"/>
        <family val="2"/>
      </rPr>
      <t>:</t>
    </r>
  </si>
  <si>
    <t>Original Contract Award Amount (Not including DCPC):</t>
  </si>
  <si>
    <t>CONTRACT NUMBER:</t>
  </si>
  <si>
    <t>Contract Award prior to this Change Order:</t>
  </si>
  <si>
    <t>Contract Award will be</t>
  </si>
  <si>
    <t>New Contract Award including this Change Order:</t>
  </si>
  <si>
    <r>
      <t>Change Order % of the Original Contract Award Amount</t>
    </r>
    <r>
      <rPr>
        <i/>
        <sz val="9"/>
        <rFont val="Arial"/>
        <family val="2"/>
      </rPr>
      <t>:</t>
    </r>
  </si>
  <si>
    <t>CONTRACT NO.:</t>
  </si>
  <si>
    <t>Original Contract Award Amount 
(Not including DCPC):</t>
  </si>
  <si>
    <t>Previously Executed Change Order Amount:</t>
  </si>
  <si>
    <t>% of Original Contract Award</t>
  </si>
  <si>
    <r>
      <t>% of Original Contract  Award</t>
    </r>
    <r>
      <rPr>
        <b/>
        <i/>
        <strike/>
        <sz val="8"/>
        <color rgb="FFFF0000"/>
        <rFont val="Arial"/>
        <family val="2"/>
      </rPr>
      <t xml:space="preserve"> </t>
    </r>
  </si>
  <si>
    <t>Design-Builder/Contractor Firm (Print Name &amp;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</si>
</sst>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54"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b/>
      <i/>
      <u/>
      <sz val="8"/>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
      <sz val="8"/>
      <color rgb="FFFF0000"/>
      <name val="Arial"/>
      <family val="2"/>
    </font>
    <font>
      <b/>
      <i/>
      <strike/>
      <sz val="8"/>
      <color rgb="FFFF0000"/>
      <name val="Arial"/>
      <family val="2"/>
    </font>
    <font>
      <b/>
      <sz val="12"/>
      <color theme="1"/>
      <name val="Arial Narrow"/>
      <family val="2"/>
    </font>
    <font>
      <sz val="9"/>
      <color theme="1"/>
      <name val="Arial Narrow"/>
      <family val="2"/>
    </font>
    <font>
      <b/>
      <sz val="8"/>
      <name val="Arial"/>
      <family val="2"/>
    </font>
    <font>
      <b/>
      <sz val="11"/>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style="medium">
        <color auto="1"/>
      </left>
      <right/>
      <top style="thin">
        <color auto="1"/>
      </top>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40" fillId="0" borderId="0"/>
    <xf numFmtId="9" fontId="40" fillId="0" borderId="0" applyFont="0" applyFill="0" applyBorder="0" applyAlignment="0" applyProtection="0"/>
    <xf numFmtId="44" fontId="40" fillId="0" borderId="0" applyFont="0" applyFill="0" applyBorder="0" applyAlignment="0" applyProtection="0"/>
  </cellStyleXfs>
  <cellXfs count="474">
    <xf numFmtId="0" fontId="0" fillId="0" borderId="0" xfId="0"/>
    <xf numFmtId="0" fontId="1" fillId="0" borderId="0" xfId="0" applyFont="1"/>
    <xf numFmtId="0" fontId="1" fillId="0" borderId="0" xfId="0" applyFont="1" applyBorder="1" applyAlignment="1">
      <alignment horizontal="right"/>
    </xf>
    <xf numFmtId="0" fontId="10" fillId="0" borderId="0" xfId="0" applyFont="1"/>
    <xf numFmtId="0" fontId="11" fillId="0" borderId="0" xfId="0" applyFont="1" applyAlignment="1">
      <alignment vertical="center"/>
    </xf>
    <xf numFmtId="0" fontId="12" fillId="0" borderId="0" xfId="0" applyFont="1" applyAlignment="1"/>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8" xfId="0" applyFont="1" applyBorder="1" applyAlignment="1" applyProtection="1"/>
    <xf numFmtId="0" fontId="2" fillId="0" borderId="7" xfId="0" applyFont="1" applyBorder="1" applyAlignment="1" applyProtection="1"/>
    <xf numFmtId="0" fontId="2" fillId="0" borderId="20"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3"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textRotation="90"/>
    </xf>
    <xf numFmtId="44" fontId="2" fillId="3" borderId="13" xfId="0" applyNumberFormat="1" applyFont="1" applyFill="1" applyBorder="1" applyAlignment="1" applyProtection="1">
      <alignment horizontal="center" vertical="center" wrapText="1"/>
    </xf>
    <xf numFmtId="0" fontId="24" fillId="3" borderId="13" xfId="0" applyNumberFormat="1" applyFont="1" applyFill="1" applyBorder="1" applyAlignment="1" applyProtection="1">
      <alignment horizontal="center" vertical="center" wrapText="1"/>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3" xfId="0" applyFont="1" applyBorder="1" applyAlignment="1" applyProtection="1">
      <alignment wrapText="1"/>
    </xf>
    <xf numFmtId="0" fontId="2" fillId="0" borderId="0" xfId="0" applyFont="1" applyBorder="1" applyAlignment="1" applyProtection="1"/>
    <xf numFmtId="0" fontId="0" fillId="0" borderId="0" xfId="0" applyBorder="1" applyAlignment="1">
      <alignment horizontal="center" wrapText="1"/>
    </xf>
    <xf numFmtId="0" fontId="0" fillId="0" borderId="0" xfId="0" applyAlignment="1">
      <alignment wrapText="1"/>
    </xf>
    <xf numFmtId="44" fontId="1" fillId="3" borderId="13" xfId="0" applyNumberFormat="1" applyFont="1" applyFill="1" applyBorder="1" applyAlignment="1">
      <alignment horizontal="center" wrapText="1"/>
    </xf>
    <xf numFmtId="44" fontId="17" fillId="3" borderId="13" xfId="0" applyNumberFormat="1" applyFont="1" applyFill="1" applyBorder="1" applyAlignment="1">
      <alignment horizontal="center" wrapText="1"/>
    </xf>
    <xf numFmtId="0" fontId="2" fillId="0" borderId="0" xfId="0" applyFont="1" applyBorder="1" applyAlignment="1">
      <alignment wrapText="1"/>
    </xf>
    <xf numFmtId="44" fontId="1" fillId="4" borderId="13" xfId="0" applyNumberFormat="1" applyFont="1" applyFill="1" applyBorder="1" applyAlignment="1" applyProtection="1">
      <alignment horizontal="left" vertical="center" wrapText="1"/>
      <protection locked="0"/>
    </xf>
    <xf numFmtId="44" fontId="23" fillId="4" borderId="13"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7" xfId="0" applyFont="1" applyBorder="1" applyAlignment="1" applyProtection="1">
      <alignment horizontal="left"/>
    </xf>
    <xf numFmtId="0" fontId="2" fillId="0" borderId="27" xfId="0" applyFont="1" applyBorder="1" applyProtection="1"/>
    <xf numFmtId="0" fontId="13" fillId="0" borderId="27" xfId="0" applyFont="1" applyBorder="1" applyProtection="1"/>
    <xf numFmtId="0" fontId="13" fillId="0" borderId="0" xfId="0" applyFont="1" applyProtection="1"/>
    <xf numFmtId="0" fontId="2" fillId="0" borderId="12" xfId="0" applyFont="1" applyBorder="1" applyAlignment="1" applyProtection="1">
      <alignment horizontal="right"/>
    </xf>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2" fillId="5" borderId="0" xfId="0" applyFont="1" applyFill="1" applyBorder="1" applyProtection="1"/>
    <xf numFmtId="0" fontId="1" fillId="5" borderId="0" xfId="0" applyFont="1" applyFill="1" applyBorder="1" applyProtection="1"/>
    <xf numFmtId="0" fontId="1" fillId="5" borderId="16"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19" xfId="0" applyFont="1" applyBorder="1" applyProtection="1"/>
    <xf numFmtId="0" fontId="1" fillId="0" borderId="21" xfId="0" applyFont="1" applyBorder="1" applyProtection="1"/>
    <xf numFmtId="0" fontId="17" fillId="0" borderId="21" xfId="0" applyFont="1" applyBorder="1" applyProtection="1"/>
    <xf numFmtId="0" fontId="17" fillId="0" borderId="0" xfId="0" applyFont="1" applyBorder="1" applyProtection="1"/>
    <xf numFmtId="0" fontId="1" fillId="5" borderId="12" xfId="0" applyFont="1" applyFill="1" applyBorder="1" applyAlignment="1" applyProtection="1">
      <alignment horizontal="left"/>
    </xf>
    <xf numFmtId="0" fontId="1" fillId="0" borderId="0" xfId="0" applyFont="1" applyAlignment="1" applyProtection="1">
      <alignment horizontal="left"/>
    </xf>
    <xf numFmtId="0" fontId="10" fillId="0" borderId="0" xfId="0" applyFont="1" applyBorder="1" applyAlignment="1" applyProtection="1"/>
    <xf numFmtId="0" fontId="2" fillId="0" borderId="10" xfId="0" applyFont="1" applyBorder="1" applyAlignment="1" applyProtection="1">
      <alignment horizontal="right"/>
    </xf>
    <xf numFmtId="0" fontId="1" fillId="5" borderId="20"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1" xfId="0" applyFont="1" applyFill="1" applyBorder="1" applyProtection="1"/>
    <xf numFmtId="0" fontId="1" fillId="5" borderId="0" xfId="0" applyFont="1" applyFill="1" applyProtection="1"/>
    <xf numFmtId="0" fontId="10" fillId="5" borderId="20"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1"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6" xfId="0" applyFont="1" applyFill="1" applyBorder="1" applyProtection="1"/>
    <xf numFmtId="0" fontId="10" fillId="5" borderId="0" xfId="0" applyFont="1" applyFill="1" applyProtection="1"/>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8" xfId="0" quotePrefix="1" applyFont="1" applyBorder="1" applyAlignment="1" applyProtection="1">
      <alignment horizontal="center"/>
    </xf>
    <xf numFmtId="0" fontId="1" fillId="0" borderId="30" xfId="0" quotePrefix="1" applyFont="1" applyBorder="1" applyAlignment="1" applyProtection="1">
      <alignment horizontal="center"/>
    </xf>
    <xf numFmtId="0" fontId="17" fillId="0" borderId="30" xfId="0" quotePrefix="1" applyFont="1" applyBorder="1" applyAlignment="1" applyProtection="1">
      <alignment horizontal="center"/>
    </xf>
    <xf numFmtId="0" fontId="1" fillId="0" borderId="39" xfId="0" quotePrefix="1" applyFont="1" applyBorder="1" applyAlignment="1" applyProtection="1">
      <alignment horizontal="center"/>
    </xf>
    <xf numFmtId="0" fontId="1" fillId="0" borderId="26" xfId="0" quotePrefix="1" applyFont="1" applyBorder="1" applyAlignment="1" applyProtection="1">
      <alignment horizontal="center"/>
    </xf>
    <xf numFmtId="0" fontId="17" fillId="0" borderId="26" xfId="0" quotePrefix="1" applyFont="1" applyBorder="1" applyAlignment="1" applyProtection="1">
      <alignment horizontal="center"/>
    </xf>
    <xf numFmtId="0" fontId="2" fillId="0" borderId="6" xfId="0" applyFont="1" applyBorder="1" applyAlignment="1" applyProtection="1">
      <alignment horizontal="right"/>
    </xf>
    <xf numFmtId="0" fontId="2" fillId="0" borderId="7" xfId="0" applyFont="1" applyBorder="1" applyProtection="1"/>
    <xf numFmtId="0" fontId="1"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7"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2"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4" fillId="0" borderId="0" xfId="0" applyFont="1" applyAlignment="1" applyProtection="1">
      <alignment vertical="center"/>
    </xf>
    <xf numFmtId="0" fontId="34" fillId="0" borderId="0" xfId="0" applyFont="1" applyProtection="1"/>
    <xf numFmtId="0" fontId="36"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5" borderId="2" xfId="0" applyNumberFormat="1" applyFont="1" applyFill="1" applyBorder="1" applyAlignment="1" applyProtection="1">
      <alignment horizontal="right"/>
    </xf>
    <xf numFmtId="167" fontId="10" fillId="5" borderId="2" xfId="0" applyNumberFormat="1" applyFont="1" applyFill="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Alignment="1" applyProtection="1">
      <alignment horizontal="center" vertical="center"/>
    </xf>
    <xf numFmtId="166" fontId="35"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0" fontId="2" fillId="0" borderId="0" xfId="0" applyFont="1" applyBorder="1" applyAlignment="1" applyProtection="1">
      <alignment horizontal="left"/>
    </xf>
    <xf numFmtId="0" fontId="1" fillId="4" borderId="13" xfId="0" applyFont="1" applyFill="1" applyBorder="1" applyAlignment="1" applyProtection="1">
      <alignment horizontal="center" vertical="center" wrapText="1"/>
      <protection locked="0"/>
    </xf>
    <xf numFmtId="168" fontId="1" fillId="4" borderId="14"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6"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7" fillId="0" borderId="0" xfId="0" applyNumberFormat="1" applyFont="1" applyFill="1" applyBorder="1" applyAlignment="1" applyProtection="1"/>
    <xf numFmtId="167" fontId="2" fillId="0" borderId="18" xfId="0" applyNumberFormat="1" applyFont="1" applyFill="1" applyBorder="1" applyAlignment="1" applyProtection="1">
      <alignment wrapText="1"/>
    </xf>
    <xf numFmtId="0" fontId="1" fillId="0" borderId="37" xfId="0" quotePrefix="1" applyFont="1" applyBorder="1" applyAlignment="1" applyProtection="1">
      <alignment horizontal="center"/>
    </xf>
    <xf numFmtId="14" fontId="1" fillId="4" borderId="28"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2"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0" fontId="17" fillId="0" borderId="0" xfId="0" applyFont="1" applyProtection="1"/>
    <xf numFmtId="44" fontId="2" fillId="0" borderId="18" xfId="0" applyNumberFormat="1" applyFont="1" applyBorder="1" applyAlignment="1" applyProtection="1">
      <alignment vertical="center" wrapText="1"/>
    </xf>
    <xf numFmtId="0" fontId="6" fillId="0" borderId="0" xfId="0" applyFont="1" applyBorder="1" applyAlignment="1" applyProtection="1">
      <alignment vertical="center"/>
    </xf>
    <xf numFmtId="0" fontId="1" fillId="0" borderId="0" xfId="0" applyFont="1" applyBorder="1" applyProtection="1">
      <protection locked="0"/>
    </xf>
    <xf numFmtId="0" fontId="36" fillId="0" borderId="0" xfId="0" applyFont="1" applyAlignment="1" applyProtection="1">
      <alignment horizontal="left" vertical="center"/>
    </xf>
    <xf numFmtId="0" fontId="36" fillId="0" borderId="7" xfId="0" applyFont="1" applyBorder="1" applyAlignment="1" applyProtection="1">
      <alignment vertical="center"/>
    </xf>
    <xf numFmtId="0" fontId="43" fillId="0" borderId="0" xfId="0" applyFont="1" applyBorder="1" applyAlignment="1" applyProtection="1">
      <alignment horizontal="left" vertical="center"/>
    </xf>
    <xf numFmtId="0" fontId="36" fillId="0" borderId="0" xfId="0" applyFont="1" applyBorder="1" applyAlignment="1" applyProtection="1">
      <alignment vertical="center"/>
    </xf>
    <xf numFmtId="0" fontId="36" fillId="0" borderId="0" xfId="0" applyFont="1" applyAlignment="1" applyProtection="1">
      <alignment vertical="center"/>
    </xf>
    <xf numFmtId="0" fontId="44" fillId="0" borderId="13" xfId="0" applyFont="1" applyBorder="1" applyAlignment="1">
      <alignment horizontal="center"/>
    </xf>
    <xf numFmtId="0" fontId="1" fillId="0" borderId="3" xfId="0" applyFont="1" applyBorder="1" applyProtection="1"/>
    <xf numFmtId="44" fontId="2" fillId="0" borderId="0" xfId="0" applyNumberFormat="1" applyFont="1" applyBorder="1" applyAlignment="1" applyProtection="1"/>
    <xf numFmtId="0" fontId="43" fillId="0" borderId="9" xfId="0" applyFont="1" applyBorder="1" applyAlignment="1" applyProtection="1">
      <alignment vertical="top" wrapText="1"/>
    </xf>
    <xf numFmtId="0" fontId="2" fillId="0" borderId="0" xfId="0" applyFont="1" applyBorder="1" applyAlignment="1" applyProtection="1">
      <alignment horizontal="right"/>
    </xf>
    <xf numFmtId="0" fontId="9" fillId="0" borderId="3" xfId="0" applyFont="1" applyBorder="1" applyAlignment="1" applyProtection="1">
      <alignment horizontal="center" vertical="top"/>
    </xf>
    <xf numFmtId="0" fontId="1" fillId="0" borderId="0" xfId="0" applyFont="1" applyAlignment="1" applyProtection="1"/>
    <xf numFmtId="0" fontId="16" fillId="0" borderId="0" xfId="0" applyFont="1" applyProtection="1"/>
    <xf numFmtId="0" fontId="31" fillId="0" borderId="0" xfId="0" applyFont="1" applyProtection="1"/>
    <xf numFmtId="37" fontId="1" fillId="0" borderId="0" xfId="0" applyNumberFormat="1" applyFont="1" applyProtection="1"/>
    <xf numFmtId="37" fontId="1" fillId="0" borderId="0" xfId="0" applyNumberFormat="1" applyFont="1" applyAlignment="1" applyProtection="1">
      <alignment horizontal="center"/>
    </xf>
    <xf numFmtId="0" fontId="6" fillId="0" borderId="29" xfId="0" applyFont="1" applyBorder="1" applyAlignment="1" applyProtection="1">
      <alignment horizontal="center"/>
    </xf>
    <xf numFmtId="0" fontId="6" fillId="0" borderId="0" xfId="0" applyFont="1" applyBorder="1" applyProtection="1"/>
    <xf numFmtId="44" fontId="1" fillId="0" borderId="30" xfId="0" applyNumberFormat="1" applyFont="1" applyBorder="1" applyProtection="1"/>
    <xf numFmtId="0" fontId="6" fillId="0" borderId="24" xfId="0" applyFont="1" applyBorder="1" applyAlignment="1" applyProtection="1">
      <alignment horizontal="center"/>
    </xf>
    <xf numFmtId="0" fontId="6" fillId="0" borderId="1" xfId="0" applyFont="1" applyBorder="1" applyProtection="1"/>
    <xf numFmtId="44" fontId="1" fillId="0" borderId="1" xfId="0" applyNumberFormat="1" applyFont="1" applyBorder="1" applyProtection="1"/>
    <xf numFmtId="44" fontId="1" fillId="0" borderId="25" xfId="0" applyNumberFormat="1" applyFont="1" applyBorder="1" applyProtection="1"/>
    <xf numFmtId="166" fontId="1" fillId="0" borderId="0" xfId="0" applyNumberFormat="1" applyFont="1" applyAlignment="1" applyProtection="1">
      <alignment horizontal="left"/>
    </xf>
    <xf numFmtId="0" fontId="1" fillId="0" borderId="0" xfId="0" applyFont="1" applyProtection="1">
      <protection locked="0"/>
    </xf>
    <xf numFmtId="44" fontId="1" fillId="0" borderId="0" xfId="0" applyNumberFormat="1" applyFont="1" applyProtection="1">
      <protection locked="0"/>
    </xf>
    <xf numFmtId="0" fontId="1" fillId="3" borderId="13" xfId="0" applyFont="1" applyFill="1" applyBorder="1" applyAlignment="1" applyProtection="1">
      <alignment horizontal="center"/>
      <protection locked="0"/>
    </xf>
    <xf numFmtId="0" fontId="1" fillId="0" borderId="13" xfId="0" applyFont="1" applyBorder="1" applyAlignment="1" applyProtection="1">
      <alignment horizontal="center" vertical="center" wrapText="1"/>
      <protection locked="0"/>
    </xf>
    <xf numFmtId="44" fontId="1" fillId="0" borderId="0" xfId="0" applyNumberFormat="1" applyFont="1" applyAlignment="1" applyProtection="1">
      <alignment horizontal="center"/>
      <protection locked="0"/>
    </xf>
    <xf numFmtId="0" fontId="46" fillId="0" borderId="0" xfId="0" applyFont="1" applyAlignment="1" applyProtection="1">
      <alignment horizontal="center"/>
    </xf>
    <xf numFmtId="0" fontId="46" fillId="0" borderId="0" xfId="0" applyFont="1" applyAlignment="1" applyProtection="1">
      <alignment horizontal="center" vertical="center"/>
    </xf>
    <xf numFmtId="0" fontId="1" fillId="0" borderId="0" xfId="0" applyFont="1" applyAlignment="1" applyProtection="1">
      <alignment vertical="center"/>
      <protection locked="0"/>
    </xf>
    <xf numFmtId="44" fontId="1" fillId="0" borderId="2" xfId="1" applyNumberFormat="1" applyFont="1" applyFill="1" applyBorder="1" applyAlignment="1" applyProtection="1">
      <alignment horizontal="center" vertical="center"/>
    </xf>
    <xf numFmtId="44" fontId="1" fillId="4" borderId="0" xfId="1" applyNumberFormat="1" applyFont="1" applyFill="1" applyBorder="1" applyAlignment="1" applyProtection="1">
      <alignment vertical="center"/>
      <protection locked="0"/>
    </xf>
    <xf numFmtId="0" fontId="42" fillId="0" borderId="0" xfId="0" applyFont="1" applyAlignment="1" applyProtection="1">
      <alignment vertical="center"/>
    </xf>
    <xf numFmtId="166" fontId="1" fillId="0" borderId="2" xfId="2" applyNumberFormat="1" applyFont="1" applyFill="1" applyBorder="1" applyAlignment="1" applyProtection="1">
      <alignment horizontal="center" vertical="center"/>
    </xf>
    <xf numFmtId="0" fontId="48" fillId="0" borderId="0" xfId="0" applyFont="1" applyAlignment="1" applyProtection="1">
      <alignment vertical="center"/>
    </xf>
    <xf numFmtId="0" fontId="2" fillId="0" borderId="2" xfId="0" applyFont="1" applyBorder="1" applyAlignment="1" applyProtection="1">
      <alignment wrapText="1"/>
    </xf>
    <xf numFmtId="0" fontId="41" fillId="0" borderId="18" xfId="0" applyFont="1" applyBorder="1" applyAlignment="1" applyProtection="1"/>
    <xf numFmtId="0" fontId="17" fillId="0" borderId="0" xfId="0" applyFont="1" applyProtection="1">
      <protection locked="0"/>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45" fillId="3" borderId="10" xfId="0" applyFont="1" applyFill="1" applyBorder="1" applyAlignment="1" applyProtection="1">
      <alignment wrapText="1"/>
    </xf>
    <xf numFmtId="166" fontId="1" fillId="0" borderId="2" xfId="0" applyNumberFormat="1" applyFont="1" applyBorder="1" applyAlignment="1" applyProtection="1">
      <alignment horizontal="right"/>
    </xf>
    <xf numFmtId="166" fontId="17" fillId="0" borderId="14" xfId="0" applyNumberFormat="1" applyFont="1" applyBorder="1" applyAlignment="1" applyProtection="1">
      <alignment horizontal="right"/>
    </xf>
    <xf numFmtId="166" fontId="1" fillId="0" borderId="44" xfId="0" applyNumberFormat="1" applyFont="1" applyBorder="1" applyAlignment="1" applyProtection="1">
      <alignment horizontal="right"/>
    </xf>
    <xf numFmtId="166" fontId="1" fillId="0" borderId="36" xfId="0" applyNumberFormat="1" applyFont="1" applyBorder="1" applyAlignment="1" applyProtection="1">
      <alignment horizontal="right"/>
    </xf>
    <xf numFmtId="166" fontId="1" fillId="0" borderId="14" xfId="0" applyNumberFormat="1" applyFont="1" applyBorder="1" applyAlignment="1" applyProtection="1">
      <alignment horizontal="right"/>
    </xf>
    <xf numFmtId="166" fontId="2" fillId="0" borderId="3" xfId="0" applyNumberFormat="1" applyFont="1" applyBorder="1" applyAlignment="1" applyProtection="1"/>
    <xf numFmtId="166" fontId="2" fillId="0" borderId="0" xfId="0" applyNumberFormat="1" applyFont="1" applyBorder="1" applyAlignment="1" applyProtection="1"/>
    <xf numFmtId="166" fontId="17" fillId="0" borderId="2" xfId="0" applyNumberFormat="1" applyFont="1" applyBorder="1" applyAlignment="1" applyProtection="1">
      <alignment horizontal="right"/>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45" fillId="6" borderId="10" xfId="0" applyFont="1" applyFill="1" applyBorder="1" applyAlignment="1" applyProtection="1">
      <alignment wrapText="1"/>
    </xf>
    <xf numFmtId="44" fontId="1" fillId="5" borderId="0" xfId="0" applyNumberFormat="1" applyFont="1" applyFill="1" applyBorder="1" applyAlignment="1" applyProtection="1">
      <alignment horizontal="right"/>
    </xf>
    <xf numFmtId="44" fontId="10" fillId="5" borderId="0" xfId="0" applyNumberFormat="1" applyFont="1" applyFill="1" applyBorder="1" applyAlignment="1" applyProtection="1">
      <alignment horizontal="right"/>
    </xf>
    <xf numFmtId="44" fontId="36" fillId="0" borderId="0" xfId="1" applyNumberFormat="1" applyFont="1" applyFill="1" applyBorder="1" applyAlignment="1" applyProtection="1">
      <alignment horizontal="right" vertical="center"/>
    </xf>
    <xf numFmtId="44" fontId="36" fillId="0" borderId="1" xfId="1" applyNumberFormat="1" applyFont="1" applyFill="1" applyBorder="1" applyAlignment="1" applyProtection="1">
      <alignment vertical="center"/>
    </xf>
    <xf numFmtId="44" fontId="36" fillId="0" borderId="0" xfId="1" applyNumberFormat="1" applyFont="1" applyFill="1" applyAlignment="1" applyProtection="1">
      <alignment vertical="center"/>
    </xf>
    <xf numFmtId="164" fontId="36" fillId="0" borderId="1" xfId="1" applyFont="1" applyFill="1" applyBorder="1" applyProtection="1"/>
    <xf numFmtId="44" fontId="43" fillId="0" borderId="0" xfId="1" applyNumberFormat="1" applyFont="1" applyFill="1" applyBorder="1" applyAlignment="1" applyProtection="1">
      <alignment vertical="center"/>
    </xf>
    <xf numFmtId="166" fontId="35" fillId="0" borderId="0" xfId="2" applyNumberFormat="1" applyFont="1" applyFill="1" applyBorder="1" applyAlignment="1" applyProtection="1">
      <alignment horizontal="center"/>
    </xf>
    <xf numFmtId="44" fontId="36" fillId="0" borderId="18" xfId="1" applyNumberFormat="1" applyFont="1" applyFill="1" applyBorder="1" applyAlignment="1" applyProtection="1">
      <alignment horizontal="center" vertical="center"/>
    </xf>
    <xf numFmtId="0" fontId="43" fillId="0" borderId="2" xfId="0" applyFont="1" applyBorder="1" applyAlignment="1" applyProtection="1">
      <alignment horizontal="left"/>
    </xf>
    <xf numFmtId="0" fontId="43" fillId="0" borderId="18" xfId="0" applyFont="1" applyBorder="1" applyAlignment="1" applyProtection="1">
      <alignment horizontal="left"/>
    </xf>
    <xf numFmtId="0" fontId="53" fillId="0" borderId="0" xfId="0" applyFont="1" applyProtection="1"/>
    <xf numFmtId="0" fontId="36" fillId="0" borderId="0" xfId="0" applyFont="1" applyAlignment="1" applyProtection="1">
      <alignment wrapText="1"/>
    </xf>
    <xf numFmtId="0" fontId="36" fillId="0" borderId="0" xfId="0" applyFont="1" applyBorder="1" applyProtection="1"/>
    <xf numFmtId="0" fontId="42" fillId="0" borderId="0" xfId="0" applyFont="1" applyAlignment="1" applyProtection="1">
      <alignment horizontal="center"/>
    </xf>
    <xf numFmtId="0" fontId="52"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wrapText="1"/>
    </xf>
    <xf numFmtId="0" fontId="2" fillId="0" borderId="18" xfId="0" applyFont="1" applyBorder="1" applyAlignment="1" applyProtection="1">
      <alignment horizontal="right"/>
    </xf>
    <xf numFmtId="2" fontId="2" fillId="4" borderId="28" xfId="0" applyNumberFormat="1" applyFont="1" applyFill="1" applyBorder="1" applyProtection="1">
      <protection locked="0"/>
    </xf>
    <xf numFmtId="0" fontId="9" fillId="0" borderId="0" xfId="0" applyFont="1" applyBorder="1" applyAlignment="1" applyProtection="1">
      <alignment horizontal="center" vertical="top"/>
    </xf>
    <xf numFmtId="0" fontId="9" fillId="0" borderId="1" xfId="0" applyFont="1" applyFill="1" applyBorder="1" applyAlignment="1" applyProtection="1">
      <alignment horizontal="center" vertical="top" wrapText="1"/>
    </xf>
    <xf numFmtId="0" fontId="9" fillId="0" borderId="0" xfId="0" applyFont="1" applyBorder="1" applyAlignment="1" applyProtection="1">
      <alignment horizontal="left"/>
    </xf>
    <xf numFmtId="0" fontId="9" fillId="0" borderId="0" xfId="0" applyFont="1" applyBorder="1" applyAlignment="1" applyProtection="1">
      <alignment horizontal="center" vertical="top" wrapText="1"/>
    </xf>
    <xf numFmtId="0" fontId="1" fillId="0" borderId="13" xfId="0" applyFont="1" applyBorder="1" applyAlignment="1" applyProtection="1">
      <alignment horizontal="center" vertical="center" wrapText="1"/>
      <protection locked="0"/>
    </xf>
    <xf numFmtId="169" fontId="1" fillId="0" borderId="13" xfId="0" applyNumberFormat="1" applyFont="1" applyBorder="1" applyAlignment="1" applyProtection="1">
      <alignment horizontal="right" vertical="center"/>
      <protection locked="0"/>
    </xf>
    <xf numFmtId="0" fontId="1" fillId="0" borderId="1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169" fontId="1" fillId="0" borderId="0" xfId="0" applyNumberFormat="1" applyFont="1" applyAlignment="1" applyProtection="1">
      <alignment horizontal="left"/>
    </xf>
    <xf numFmtId="166" fontId="1" fillId="0" borderId="0" xfId="0" applyNumberFormat="1" applyFont="1" applyAlignment="1" applyProtection="1">
      <alignment horizontal="left"/>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 fillId="3" borderId="13" xfId="0" applyFont="1" applyFill="1" applyBorder="1" applyAlignment="1" applyProtection="1">
      <alignment horizontal="center"/>
      <protection locked="0"/>
    </xf>
    <xf numFmtId="0" fontId="1" fillId="3" borderId="14"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5" fillId="3" borderId="14"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5" xfId="0" applyFont="1" applyFill="1" applyBorder="1" applyAlignment="1" applyProtection="1">
      <alignment horizontal="center"/>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0" fontId="1" fillId="0" borderId="0" xfId="0" applyFont="1" applyAlignment="1" applyProtection="1">
      <alignment horizontal="left"/>
    </xf>
    <xf numFmtId="0" fontId="36" fillId="0" borderId="0" xfId="0" applyFont="1" applyAlignment="1" applyProtection="1">
      <alignment horizontal="left"/>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14" fontId="1" fillId="0" borderId="0" xfId="0" applyNumberFormat="1" applyFont="1" applyAlignment="1" applyProtection="1">
      <alignment horizontal="left"/>
    </xf>
    <xf numFmtId="0" fontId="1" fillId="0" borderId="0" xfId="0" applyFont="1" applyBorder="1" applyAlignment="1" applyProtection="1">
      <alignment horizontal="center"/>
    </xf>
    <xf numFmtId="0" fontId="1" fillId="0" borderId="1" xfId="0" applyFont="1" applyBorder="1" applyAlignment="1" applyProtection="1">
      <alignment horizontal="center"/>
    </xf>
    <xf numFmtId="0" fontId="2" fillId="0" borderId="0" xfId="0" applyFont="1" applyBorder="1" applyAlignment="1" applyProtection="1">
      <alignment horizontal="left" wrapText="1"/>
    </xf>
    <xf numFmtId="0" fontId="2" fillId="4" borderId="2" xfId="0" applyFont="1" applyFill="1" applyBorder="1" applyAlignment="1" applyProtection="1">
      <alignment horizontal="left" wrapText="1"/>
      <protection locked="0"/>
    </xf>
    <xf numFmtId="0" fontId="1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14" fontId="2" fillId="4" borderId="1" xfId="0" applyNumberFormat="1" applyFont="1" applyFill="1" applyBorder="1" applyAlignment="1" applyProtection="1">
      <alignment horizontal="center"/>
      <protection locked="0"/>
    </xf>
    <xf numFmtId="0" fontId="6" fillId="0" borderId="0" xfId="0" applyFont="1" applyAlignment="1" applyProtection="1">
      <alignment horizontal="right"/>
    </xf>
    <xf numFmtId="0" fontId="36" fillId="0" borderId="1" xfId="0" applyFont="1" applyBorder="1" applyAlignment="1" applyProtection="1">
      <alignment horizontal="center"/>
    </xf>
    <xf numFmtId="44" fontId="6" fillId="4" borderId="1" xfId="0" applyNumberFormat="1" applyFont="1" applyFill="1" applyBorder="1" applyAlignment="1" applyProtection="1">
      <alignment horizontal="center"/>
      <protection locked="0"/>
    </xf>
    <xf numFmtId="0" fontId="42" fillId="0" borderId="0" xfId="0" applyFont="1" applyAlignment="1" applyProtection="1">
      <alignment horizontal="left" vertical="center"/>
    </xf>
    <xf numFmtId="44" fontId="42" fillId="0" borderId="1" xfId="0" applyNumberFormat="1" applyFont="1" applyBorder="1" applyAlignment="1" applyProtection="1">
      <alignment horizontal="center" vertical="center"/>
    </xf>
    <xf numFmtId="0" fontId="42" fillId="0" borderId="1"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28" fillId="0" borderId="1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 fillId="0" borderId="2" xfId="0" applyNumberFormat="1" applyFont="1" applyFill="1" applyBorder="1" applyAlignment="1" applyProtection="1">
      <alignment horizontal="left"/>
      <protection locked="0"/>
    </xf>
    <xf numFmtId="0" fontId="6" fillId="0" borderId="5" xfId="0" applyFont="1" applyBorder="1" applyAlignment="1" applyProtection="1">
      <alignment horizontal="left"/>
    </xf>
    <xf numFmtId="14" fontId="6" fillId="0" borderId="45" xfId="0" applyNumberFormat="1" applyFont="1" applyFill="1" applyBorder="1" applyAlignment="1" applyProtection="1">
      <alignment horizontal="center"/>
    </xf>
    <xf numFmtId="0" fontId="1" fillId="0" borderId="4" xfId="0" applyFont="1" applyBorder="1" applyAlignment="1" applyProtection="1">
      <alignment horizontal="left" vertical="center" wrapText="1"/>
    </xf>
    <xf numFmtId="0" fontId="36" fillId="0" borderId="0" xfId="0" applyFont="1" applyAlignment="1" applyProtection="1">
      <alignment horizontal="right" vertical="center"/>
    </xf>
    <xf numFmtId="0" fontId="43" fillId="0" borderId="7" xfId="0" applyFont="1" applyBorder="1" applyAlignment="1" applyProtection="1">
      <alignment horizontal="left" vertical="center"/>
    </xf>
    <xf numFmtId="0" fontId="9" fillId="0" borderId="3" xfId="0" applyFont="1" applyBorder="1" applyAlignment="1" applyProtection="1">
      <alignment horizontal="center" vertical="top"/>
    </xf>
    <xf numFmtId="0" fontId="9" fillId="0" borderId="0" xfId="0" applyFont="1" applyFill="1" applyBorder="1" applyAlignment="1" applyProtection="1">
      <alignment horizontal="center" vertical="top"/>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36" fillId="4" borderId="1" xfId="0" applyFont="1" applyFill="1" applyBorder="1" applyAlignment="1" applyProtection="1">
      <alignment horizontal="center" wrapText="1"/>
      <protection locked="0"/>
    </xf>
    <xf numFmtId="0" fontId="33"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14" fillId="0" borderId="0" xfId="0" applyFont="1" applyBorder="1" applyAlignment="1" applyProtection="1">
      <alignment horizontal="center"/>
    </xf>
    <xf numFmtId="0" fontId="36" fillId="4" borderId="1" xfId="0" applyFont="1" applyFill="1" applyBorder="1" applyAlignment="1" applyProtection="1">
      <alignment horizontal="center"/>
      <protection locked="0"/>
    </xf>
    <xf numFmtId="0" fontId="9" fillId="0" borderId="3" xfId="0" applyFont="1" applyBorder="1" applyAlignment="1" applyProtection="1">
      <alignment horizontal="center" vertical="top" wrapText="1"/>
    </xf>
    <xf numFmtId="0" fontId="47" fillId="0" borderId="3" xfId="0" applyFont="1" applyBorder="1" applyAlignment="1" applyProtection="1">
      <alignment horizontal="center" vertical="top" wrapText="1"/>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39" fillId="0" borderId="0" xfId="0" applyFont="1" applyBorder="1" applyAlignment="1" applyProtection="1">
      <alignment horizontal="center"/>
    </xf>
    <xf numFmtId="0" fontId="50" fillId="0" borderId="0" xfId="0" applyFont="1" applyAlignment="1" applyProtection="1">
      <alignment horizontal="center" vertical="center"/>
    </xf>
    <xf numFmtId="0" fontId="51" fillId="0" borderId="0" xfId="0" applyFont="1" applyAlignment="1" applyProtection="1">
      <alignment horizontal="center"/>
    </xf>
    <xf numFmtId="0" fontId="2" fillId="4" borderId="2" xfId="0" applyNumberFormat="1" applyFont="1" applyFill="1" applyBorder="1" applyAlignment="1" applyProtection="1">
      <alignment horizontal="left" wrapText="1"/>
      <protection locked="0"/>
    </xf>
    <xf numFmtId="0" fontId="19" fillId="0" borderId="0" xfId="0" applyFont="1" applyAlignment="1" applyProtection="1">
      <alignment horizontal="left" vertical="center"/>
    </xf>
    <xf numFmtId="0" fontId="2" fillId="3" borderId="13" xfId="0" applyFont="1" applyFill="1" applyBorder="1" applyAlignment="1">
      <alignment horizontal="right" wrapText="1"/>
    </xf>
    <xf numFmtId="0" fontId="2" fillId="3" borderId="13"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0" xfId="0" applyFont="1" applyBorder="1" applyAlignment="1">
      <alignment horizontal="center" vertical="center"/>
    </xf>
    <xf numFmtId="0" fontId="1" fillId="0" borderId="26" xfId="0" applyFont="1" applyBorder="1" applyAlignment="1">
      <alignment horizontal="center" vertical="center"/>
    </xf>
    <xf numFmtId="44" fontId="1" fillId="0" borderId="14" xfId="1" applyNumberFormat="1" applyFont="1" applyBorder="1" applyAlignment="1">
      <alignment horizontal="center"/>
    </xf>
    <xf numFmtId="44" fontId="1" fillId="0" borderId="15" xfId="1" applyNumberFormat="1" applyFont="1" applyBorder="1" applyAlignment="1">
      <alignment horizontal="center"/>
    </xf>
    <xf numFmtId="0" fontId="0" fillId="4" borderId="14"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4" borderId="14"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1" fillId="0" borderId="24" xfId="0" applyFont="1" applyBorder="1" applyAlignment="1">
      <alignment horizontal="center"/>
    </xf>
    <xf numFmtId="0" fontId="1" fillId="0" borderId="1"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6" fillId="0" borderId="13" xfId="0" applyFont="1" applyBorder="1" applyAlignment="1">
      <alignment horizontal="left"/>
    </xf>
    <xf numFmtId="0" fontId="36" fillId="0" borderId="14" xfId="0" applyFont="1" applyBorder="1" applyAlignment="1">
      <alignment horizontal="lef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44" fontId="23" fillId="0" borderId="14" xfId="1" applyNumberFormat="1" applyFont="1" applyBorder="1" applyAlignment="1">
      <alignment horizontal="center"/>
    </xf>
    <xf numFmtId="44" fontId="23" fillId="0" borderId="15" xfId="1" applyNumberFormat="1" applyFont="1" applyBorder="1" applyAlignment="1">
      <alignment horizont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44" fillId="4" borderId="14" xfId="0" applyFont="1" applyFill="1" applyBorder="1" applyAlignment="1" applyProtection="1">
      <alignment horizontal="center" vertical="center" wrapText="1"/>
      <protection locked="0"/>
    </xf>
    <xf numFmtId="0" fontId="44" fillId="4" borderId="15"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2" fillId="0" borderId="1" xfId="0" applyFont="1" applyBorder="1" applyAlignment="1" applyProtection="1">
      <alignment horizontal="left" wrapText="1"/>
    </xf>
    <xf numFmtId="0" fontId="1" fillId="0" borderId="0" xfId="0" applyFont="1" applyBorder="1" applyAlignment="1" applyProtection="1">
      <alignment horizontal="right"/>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3" xfId="0" applyFont="1" applyFill="1" applyBorder="1" applyAlignment="1">
      <alignment horizontal="right" wrapText="1"/>
    </xf>
    <xf numFmtId="0" fontId="10" fillId="0" borderId="0" xfId="0" applyFont="1" applyAlignment="1">
      <alignment horizontal="center"/>
    </xf>
    <xf numFmtId="14" fontId="2" fillId="0" borderId="1" xfId="0" applyNumberFormat="1" applyFont="1" applyBorder="1" applyAlignment="1" applyProtection="1">
      <alignment horizontal="center"/>
    </xf>
    <xf numFmtId="0" fontId="45" fillId="6" borderId="10" xfId="0" applyFont="1" applyFill="1" applyBorder="1" applyAlignment="1" applyProtection="1">
      <alignment horizontal="center" wrapText="1"/>
    </xf>
    <xf numFmtId="44" fontId="17" fillId="4" borderId="14" xfId="0" applyNumberFormat="1" applyFont="1" applyFill="1" applyBorder="1" applyAlignment="1" applyProtection="1">
      <alignment horizontal="right"/>
      <protection locked="0"/>
    </xf>
    <xf numFmtId="44" fontId="17" fillId="4" borderId="15" xfId="0" applyNumberFormat="1" applyFont="1" applyFill="1" applyBorder="1" applyAlignment="1" applyProtection="1">
      <alignment horizontal="right"/>
      <protection locked="0"/>
    </xf>
    <xf numFmtId="44" fontId="1" fillId="0" borderId="14" xfId="0" applyNumberFormat="1" applyFont="1" applyFill="1" applyBorder="1" applyAlignment="1" applyProtection="1">
      <alignment horizontal="right"/>
    </xf>
    <xf numFmtId="44" fontId="1" fillId="0" borderId="15" xfId="0" applyNumberFormat="1" applyFont="1" applyFill="1" applyBorder="1" applyAlignment="1" applyProtection="1">
      <alignment horizontal="right"/>
    </xf>
    <xf numFmtId="44" fontId="1" fillId="0" borderId="13" xfId="0" applyNumberFormat="1" applyFont="1" applyFill="1" applyBorder="1" applyAlignment="1" applyProtection="1">
      <alignment horizontal="right"/>
    </xf>
    <xf numFmtId="44" fontId="1" fillId="4" borderId="33" xfId="0" applyNumberFormat="1" applyFont="1" applyFill="1" applyBorder="1" applyAlignment="1" applyProtection="1">
      <alignment horizontal="right"/>
      <protection locked="0"/>
    </xf>
    <xf numFmtId="0" fontId="1" fillId="0" borderId="22" xfId="0" applyFont="1" applyBorder="1" applyAlignment="1" applyProtection="1">
      <alignment horizontal="left"/>
    </xf>
    <xf numFmtId="0" fontId="1" fillId="0" borderId="1"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1" fillId="4" borderId="14"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39"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44" fontId="1" fillId="4" borderId="13" xfId="0" applyNumberFormat="1" applyFont="1" applyFill="1" applyBorder="1" applyAlignment="1" applyProtection="1">
      <alignment horizontal="right"/>
      <protection locked="0"/>
    </xf>
    <xf numFmtId="44" fontId="17" fillId="0" borderId="14" xfId="0" applyNumberFormat="1" applyFont="1" applyBorder="1" applyAlignment="1" applyProtection="1">
      <alignment horizontal="right"/>
    </xf>
    <xf numFmtId="8" fontId="17" fillId="0" borderId="15" xfId="0" applyNumberFormat="1" applyFont="1" applyBorder="1" applyAlignment="1" applyProtection="1">
      <alignment horizontal="right"/>
    </xf>
    <xf numFmtId="44" fontId="1" fillId="0" borderId="14" xfId="0" applyNumberFormat="1" applyFont="1" applyBorder="1" applyAlignment="1" applyProtection="1">
      <alignment horizontal="right"/>
    </xf>
    <xf numFmtId="8" fontId="1" fillId="0" borderId="15" xfId="0" applyNumberFormat="1" applyFont="1" applyBorder="1" applyAlignment="1" applyProtection="1">
      <alignment horizontal="right"/>
    </xf>
    <xf numFmtId="0" fontId="36" fillId="0" borderId="34" xfId="0" applyFont="1" applyBorder="1" applyAlignment="1" applyProtection="1">
      <alignment horizontal="left"/>
    </xf>
    <xf numFmtId="0" fontId="36" fillId="0" borderId="13" xfId="0" applyFont="1" applyBorder="1" applyAlignment="1" applyProtection="1">
      <alignment horizontal="left"/>
    </xf>
    <xf numFmtId="0" fontId="17" fillId="0" borderId="34" xfId="0" applyFont="1" applyBorder="1" applyAlignment="1" applyProtection="1">
      <alignment horizontal="left"/>
    </xf>
    <xf numFmtId="0" fontId="17" fillId="0" borderId="13" xfId="0" applyFont="1" applyBorder="1" applyAlignment="1" applyProtection="1">
      <alignment horizontal="left"/>
    </xf>
    <xf numFmtId="44" fontId="17" fillId="4" borderId="13" xfId="0" applyNumberFormat="1" applyFont="1" applyFill="1" applyBorder="1" applyAlignment="1" applyProtection="1">
      <alignment horizontal="right"/>
      <protection locked="0"/>
    </xf>
    <xf numFmtId="0" fontId="1" fillId="0" borderId="34" xfId="0" applyFont="1" applyBorder="1" applyAlignment="1" applyProtection="1">
      <alignment horizontal="left"/>
    </xf>
    <xf numFmtId="0" fontId="1" fillId="0" borderId="13" xfId="0" applyFont="1" applyBorder="1" applyAlignment="1" applyProtection="1">
      <alignment horizontal="left"/>
    </xf>
    <xf numFmtId="0" fontId="16" fillId="0" borderId="0" xfId="0" applyFont="1" applyAlignment="1" applyProtection="1">
      <alignment horizontal="left"/>
    </xf>
    <xf numFmtId="0" fontId="45" fillId="6" borderId="11" xfId="0" applyFont="1" applyFill="1" applyBorder="1" applyAlignment="1" applyProtection="1">
      <alignment horizontal="center" wrapText="1"/>
    </xf>
    <xf numFmtId="0" fontId="45" fillId="3" borderId="10" xfId="0" applyFont="1" applyFill="1" applyBorder="1" applyAlignment="1" applyProtection="1">
      <alignment horizontal="center" wrapText="1"/>
    </xf>
    <xf numFmtId="0" fontId="45" fillId="3" borderId="11" xfId="0" applyFont="1" applyFill="1" applyBorder="1" applyAlignment="1" applyProtection="1">
      <alignment horizontal="center" wrapText="1"/>
    </xf>
    <xf numFmtId="0" fontId="17" fillId="0" borderId="20" xfId="0" applyFont="1" applyBorder="1" applyAlignment="1" applyProtection="1">
      <alignment horizontal="left"/>
    </xf>
    <xf numFmtId="0" fontId="17" fillId="0" borderId="2" xfId="0" applyFont="1" applyBorder="1" applyAlignment="1" applyProtection="1">
      <alignment horizontal="left"/>
    </xf>
    <xf numFmtId="44" fontId="1" fillId="0" borderId="36" xfId="0" applyNumberFormat="1" applyFont="1" applyBorder="1" applyAlignment="1" applyProtection="1">
      <alignment horizontal="right"/>
    </xf>
    <xf numFmtId="8" fontId="1" fillId="0" borderId="35" xfId="0" applyNumberFormat="1" applyFont="1" applyBorder="1" applyAlignment="1" applyProtection="1">
      <alignment horizontal="right"/>
    </xf>
    <xf numFmtId="0" fontId="1" fillId="0" borderId="20" xfId="0" applyFont="1" applyBorder="1" applyAlignment="1" applyProtection="1">
      <alignment horizontal="left"/>
    </xf>
    <xf numFmtId="0" fontId="1" fillId="0" borderId="2" xfId="0" applyFont="1" applyBorder="1" applyAlignment="1" applyProtection="1">
      <alignment horizontal="left"/>
    </xf>
    <xf numFmtId="44" fontId="1" fillId="4" borderId="36" xfId="0" applyNumberFormat="1" applyFont="1" applyFill="1" applyBorder="1" applyAlignment="1" applyProtection="1">
      <alignment horizontal="right"/>
      <protection locked="0"/>
    </xf>
    <xf numFmtId="44" fontId="1" fillId="4" borderId="35" xfId="0" applyNumberFormat="1" applyFont="1" applyFill="1" applyBorder="1" applyAlignment="1" applyProtection="1">
      <alignment horizontal="right"/>
      <protection locked="0"/>
    </xf>
    <xf numFmtId="44" fontId="1" fillId="4" borderId="14" xfId="0" applyNumberFormat="1" applyFont="1" applyFill="1" applyBorder="1" applyAlignment="1" applyProtection="1">
      <alignment horizontal="right"/>
      <protection locked="0"/>
    </xf>
    <xf numFmtId="44" fontId="1" fillId="4" borderId="15" xfId="0" applyNumberFormat="1" applyFont="1" applyFill="1" applyBorder="1" applyAlignment="1" applyProtection="1">
      <alignment horizontal="right"/>
      <protection locked="0"/>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36" fillId="4" borderId="14" xfId="0" applyFont="1" applyFill="1" applyBorder="1" applyAlignment="1" applyProtection="1">
      <alignment horizontal="left" vertical="top" wrapText="1"/>
      <protection locked="0"/>
    </xf>
    <xf numFmtId="0" fontId="36" fillId="4" borderId="2" xfId="0" applyFont="1" applyFill="1" applyBorder="1" applyAlignment="1" applyProtection="1">
      <alignment horizontal="left" vertical="top" wrapText="1"/>
      <protection locked="0"/>
    </xf>
    <xf numFmtId="0" fontId="36" fillId="4" borderId="15" xfId="0" applyFont="1" applyFill="1" applyBorder="1" applyAlignment="1" applyProtection="1">
      <alignment horizontal="left" vertical="top" wrapText="1"/>
      <protection locked="0"/>
    </xf>
    <xf numFmtId="0" fontId="16" fillId="0" borderId="0" xfId="0" applyFont="1" applyAlignment="1" applyProtection="1">
      <alignment horizontal="left" wrapText="1"/>
    </xf>
    <xf numFmtId="0" fontId="36" fillId="0" borderId="40" xfId="0" applyFont="1" applyBorder="1" applyAlignment="1" applyProtection="1">
      <alignment horizontal="left"/>
    </xf>
    <xf numFmtId="0" fontId="36" fillId="0" borderId="37" xfId="0" applyFont="1" applyBorder="1" applyAlignment="1" applyProtection="1">
      <alignment horizontal="left"/>
    </xf>
    <xf numFmtId="44" fontId="1" fillId="0" borderId="44" xfId="0" applyNumberFormat="1" applyFont="1" applyBorder="1" applyAlignment="1" applyProtection="1">
      <alignment horizontal="right"/>
    </xf>
    <xf numFmtId="8" fontId="1" fillId="0" borderId="41" xfId="0" applyNumberFormat="1" applyFont="1" applyBorder="1" applyAlignment="1" applyProtection="1">
      <alignment horizontal="right"/>
    </xf>
    <xf numFmtId="44" fontId="1" fillId="0" borderId="43" xfId="0" applyNumberFormat="1" applyFont="1" applyFill="1" applyBorder="1" applyAlignment="1" applyProtection="1">
      <alignment horizontal="right"/>
    </xf>
    <xf numFmtId="44" fontId="1" fillId="0" borderId="44" xfId="0" applyNumberFormat="1" applyFont="1" applyFill="1" applyBorder="1" applyAlignment="1" applyProtection="1">
      <alignment horizontal="right"/>
    </xf>
    <xf numFmtId="44" fontId="1" fillId="0" borderId="41" xfId="0" applyNumberFormat="1" applyFont="1" applyFill="1" applyBorder="1" applyAlignment="1" applyProtection="1">
      <alignment horizontal="right"/>
    </xf>
    <xf numFmtId="0" fontId="2" fillId="0" borderId="16" xfId="0" applyFont="1" applyBorder="1" applyAlignment="1" applyProtection="1">
      <alignment horizontal="left"/>
    </xf>
    <xf numFmtId="8" fontId="43" fillId="0" borderId="18" xfId="0" applyNumberFormat="1" applyFont="1" applyFill="1" applyBorder="1" applyAlignment="1" applyProtection="1">
      <alignment horizontal="center" vertical="center" wrapText="1"/>
    </xf>
    <xf numFmtId="44" fontId="43" fillId="0" borderId="18" xfId="0" applyNumberFormat="1" applyFont="1" applyFill="1" applyBorder="1" applyAlignment="1" applyProtection="1">
      <alignment horizontal="center" vertical="center" wrapText="1"/>
    </xf>
    <xf numFmtId="44" fontId="2" fillId="0" borderId="18" xfId="0" applyNumberFormat="1" applyFont="1" applyBorder="1" applyAlignment="1" applyProtection="1">
      <alignment horizontal="left" vertical="center" wrapText="1"/>
    </xf>
    <xf numFmtId="0" fontId="2" fillId="0" borderId="18" xfId="0" applyFont="1" applyFill="1" applyBorder="1" applyAlignment="1" applyProtection="1">
      <alignment horizontal="left" wrapText="1"/>
    </xf>
    <xf numFmtId="0" fontId="2" fillId="0" borderId="19" xfId="0" applyFont="1" applyFill="1" applyBorder="1" applyAlignment="1" applyProtection="1">
      <alignment horizontal="left" wrapText="1"/>
    </xf>
    <xf numFmtId="44" fontId="2" fillId="0" borderId="1" xfId="0" applyNumberFormat="1" applyFont="1" applyBorder="1" applyAlignment="1" applyProtection="1">
      <alignment horizontal="center"/>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0" fontId="30" fillId="6" borderId="6" xfId="0" applyFont="1" applyFill="1" applyBorder="1" applyAlignment="1" applyProtection="1">
      <alignment horizontal="center" wrapText="1"/>
    </xf>
    <xf numFmtId="0" fontId="30" fillId="6" borderId="7" xfId="0" applyFont="1" applyFill="1" applyBorder="1" applyAlignment="1" applyProtection="1">
      <alignment horizontal="center"/>
    </xf>
    <xf numFmtId="0" fontId="30" fillId="6" borderId="8" xfId="0" applyFont="1" applyFill="1" applyBorder="1" applyAlignment="1" applyProtection="1">
      <alignment horizontal="center"/>
    </xf>
    <xf numFmtId="14" fontId="2" fillId="0" borderId="0" xfId="0" applyNumberFormat="1" applyFont="1" applyFill="1" applyBorder="1" applyAlignment="1" applyProtection="1">
      <alignment horizontal="center"/>
    </xf>
    <xf numFmtId="14" fontId="2" fillId="0" borderId="16" xfId="0" applyNumberFormat="1" applyFont="1" applyFill="1" applyBorder="1" applyAlignment="1" applyProtection="1">
      <alignment horizontal="center"/>
    </xf>
    <xf numFmtId="14" fontId="2" fillId="4" borderId="31" xfId="0" applyNumberFormat="1" applyFont="1" applyFill="1" applyBorder="1" applyAlignment="1" applyProtection="1">
      <alignment horizontal="center"/>
      <protection locked="0"/>
    </xf>
    <xf numFmtId="14" fontId="2" fillId="4" borderId="32" xfId="0" applyNumberFormat="1" applyFont="1" applyFill="1" applyBorder="1" applyAlignment="1" applyProtection="1">
      <alignment horizontal="center"/>
      <protection locked="0"/>
    </xf>
    <xf numFmtId="0" fontId="43" fillId="0" borderId="17" xfId="0" applyFont="1" applyBorder="1" applyAlignment="1" applyProtection="1">
      <alignment horizontal="left" vertical="center" wrapText="1"/>
    </xf>
    <xf numFmtId="0" fontId="43" fillId="0" borderId="18" xfId="0" applyFont="1" applyBorder="1" applyAlignment="1" applyProtection="1">
      <alignment horizontal="left" vertical="center"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5" borderId="11" xfId="0" applyFont="1" applyFill="1" applyBorder="1" applyAlignment="1" applyProtection="1">
      <alignment horizontal="left"/>
    </xf>
    <xf numFmtId="0" fontId="43" fillId="0" borderId="46" xfId="0" applyFont="1" applyBorder="1" applyAlignment="1" applyProtection="1">
      <alignment horizontal="left" wrapText="1"/>
    </xf>
    <xf numFmtId="0" fontId="43" fillId="0" borderId="3" xfId="0" applyFont="1" applyBorder="1" applyAlignment="1" applyProtection="1">
      <alignment horizontal="left" wrapText="1"/>
    </xf>
    <xf numFmtId="0" fontId="43" fillId="0" borderId="22" xfId="0" applyFont="1" applyBorder="1" applyAlignment="1" applyProtection="1">
      <alignment horizontal="left" wrapText="1"/>
    </xf>
    <xf numFmtId="0" fontId="43" fillId="0" borderId="1" xfId="0" applyFont="1" applyBorder="1" applyAlignment="1" applyProtection="1">
      <alignment horizontal="left" wrapText="1"/>
    </xf>
    <xf numFmtId="44" fontId="2" fillId="0" borderId="2" xfId="0" applyNumberFormat="1" applyFont="1" applyBorder="1" applyAlignment="1" applyProtection="1">
      <alignment horizontal="right"/>
    </xf>
    <xf numFmtId="37" fontId="2" fillId="0" borderId="2" xfId="0" applyNumberFormat="1" applyFont="1" applyBorder="1" applyAlignment="1" applyProtection="1">
      <alignment horizontal="lef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14" fontId="2" fillId="0" borderId="18" xfId="0" applyNumberFormat="1" applyFont="1" applyBorder="1" applyAlignment="1" applyProtection="1">
      <alignment horizontal="left"/>
    </xf>
    <xf numFmtId="0" fontId="2" fillId="0" borderId="1" xfId="0" applyFont="1" applyBorder="1" applyAlignment="1" applyProtection="1">
      <alignment horizontal="left"/>
    </xf>
    <xf numFmtId="37" fontId="2" fillId="0" borderId="0" xfId="0" applyNumberFormat="1" applyFont="1" applyBorder="1" applyAlignment="1" applyProtection="1">
      <alignment horizontal="left"/>
    </xf>
    <xf numFmtId="0" fontId="2" fillId="0" borderId="16" xfId="0" applyNumberFormat="1" applyFont="1" applyBorder="1" applyAlignment="1" applyProtection="1">
      <alignment horizontal="left"/>
    </xf>
    <xf numFmtId="0" fontId="2" fillId="4" borderId="31" xfId="0" applyFont="1" applyFill="1" applyBorder="1" applyAlignment="1" applyProtection="1">
      <alignment horizontal="center"/>
      <protection locked="0"/>
    </xf>
    <xf numFmtId="0" fontId="2" fillId="4" borderId="27" xfId="0" applyFont="1" applyFill="1" applyBorder="1" applyAlignment="1" applyProtection="1">
      <alignment horizontal="center"/>
      <protection locked="0"/>
    </xf>
    <xf numFmtId="0" fontId="2" fillId="4" borderId="32" xfId="0" applyFont="1" applyFill="1" applyBorder="1" applyAlignment="1" applyProtection="1">
      <alignment horizontal="center"/>
      <protection locked="0"/>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6">
    <dxf>
      <fill>
        <patternFill>
          <bgColor theme="9" tint="0.39994506668294322"/>
        </patternFill>
      </fill>
    </dxf>
    <dxf>
      <border>
        <left/>
        <right/>
        <top/>
        <bottom/>
        <vertical/>
        <horizontal/>
      </border>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N$3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15" lockText="1" noThreeD="1"/>
</file>

<file path=xl/ctrlProps/ctrlProp2.xml><?xml version="1.0" encoding="utf-8"?>
<formControlPr xmlns="http://schemas.microsoft.com/office/spreadsheetml/2009/9/main" objectType="CheckBox" fmlaLink="$O$34" lockText="1" noThreeD="1"/>
</file>

<file path=xl/ctrlProps/ctrlProp3.xml><?xml version="1.0" encoding="utf-8"?>
<formControlPr xmlns="http://schemas.microsoft.com/office/spreadsheetml/2009/9/main" objectType="CheckBox" fmlaLink="$P$34"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4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3"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4" name="Pentagon 3"/>
        <xdr:cNvSpPr/>
      </xdr:nvSpPr>
      <xdr:spPr>
        <a:xfrm rot="10800000" flipV="1">
          <a:off x="7143750" y="1574800"/>
          <a:ext cx="3073400" cy="23812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CP-0261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32</xdr:row>
          <xdr:rowOff>38100</xdr:rowOff>
        </xdr:from>
        <xdr:to>
          <xdr:col>8</xdr:col>
          <xdr:colOff>9525</xdr:colOff>
          <xdr:row>34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38100</xdr:rowOff>
        </xdr:from>
        <xdr:to>
          <xdr:col>9</xdr:col>
          <xdr:colOff>28575</xdr:colOff>
          <xdr:row>34</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32</xdr:row>
          <xdr:rowOff>38100</xdr:rowOff>
        </xdr:from>
        <xdr:to>
          <xdr:col>10</xdr:col>
          <xdr:colOff>247650</xdr:colOff>
          <xdr:row>34</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171450</xdr:rowOff>
        </xdr:from>
        <xdr:to>
          <xdr:col>8</xdr:col>
          <xdr:colOff>447675</xdr:colOff>
          <xdr:row>35</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33</xdr:row>
          <xdr:rowOff>171450</xdr:rowOff>
        </xdr:from>
        <xdr:to>
          <xdr:col>10</xdr:col>
          <xdr:colOff>47625</xdr:colOff>
          <xdr:row>35</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xdr:row>
          <xdr:rowOff>171450</xdr:rowOff>
        </xdr:from>
        <xdr:to>
          <xdr:col>8</xdr:col>
          <xdr:colOff>38100</xdr:colOff>
          <xdr:row>37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161925</xdr:rowOff>
        </xdr:from>
        <xdr:to>
          <xdr:col>9</xdr:col>
          <xdr:colOff>28575</xdr:colOff>
          <xdr:row>37</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35</xdr:row>
          <xdr:rowOff>171450</xdr:rowOff>
        </xdr:from>
        <xdr:to>
          <xdr:col>10</xdr:col>
          <xdr:colOff>266700</xdr:colOff>
          <xdr:row>37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257175</xdr:rowOff>
        </xdr:from>
        <xdr:to>
          <xdr:col>1</xdr:col>
          <xdr:colOff>200025</xdr:colOff>
          <xdr:row>40</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35</xdr:row>
          <xdr:rowOff>171450</xdr:rowOff>
        </xdr:from>
        <xdr:to>
          <xdr:col>12</xdr:col>
          <xdr:colOff>381000</xdr:colOff>
          <xdr:row>37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9525</xdr:rowOff>
        </xdr:from>
        <xdr:to>
          <xdr:col>12</xdr:col>
          <xdr:colOff>1285875</xdr:colOff>
          <xdr:row>15</xdr:row>
          <xdr:rowOff>47625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30078</xdr:colOff>
      <xdr:row>0</xdr:row>
      <xdr:rowOff>26736</xdr:rowOff>
    </xdr:from>
    <xdr:to>
      <xdr:col>0</xdr:col>
      <xdr:colOff>500908</xdr:colOff>
      <xdr:row>2</xdr:row>
      <xdr:rowOff>151868</xdr:rowOff>
    </xdr:to>
    <xdr:pic>
      <xdr:nvPicPr>
        <xdr:cNvPr id="16"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078" y="26736"/>
          <a:ext cx="470830" cy="48273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18588</xdr:colOff>
      <xdr:row>0</xdr:row>
      <xdr:rowOff>18588</xdr:rowOff>
    </xdr:from>
    <xdr:to>
      <xdr:col>1</xdr:col>
      <xdr:colOff>466805</xdr:colOff>
      <xdr:row>4</xdr:row>
      <xdr:rowOff>69288</xdr:rowOff>
    </xdr:to>
    <xdr:pic>
      <xdr:nvPicPr>
        <xdr:cNvPr id="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8588" y="18588"/>
          <a:ext cx="708412" cy="71667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71"/>
  <sheetViews>
    <sheetView showGridLines="0" showRuler="0" view="pageBreakPreview" topLeftCell="A28" zoomScaleNormal="100" zoomScaleSheetLayoutView="100" workbookViewId="0">
      <selection activeCell="G21" sqref="G21:H21"/>
    </sheetView>
  </sheetViews>
  <sheetFormatPr defaultColWidth="9.140625" defaultRowHeight="12" x14ac:dyDescent="0.2"/>
  <cols>
    <col min="1" max="1" width="7.28515625" style="19" customWidth="1"/>
    <col min="2" max="2" width="4.140625" style="19" customWidth="1"/>
    <col min="3" max="3" width="3.140625" style="19" customWidth="1"/>
    <col min="4" max="4" width="6.42578125" style="19" customWidth="1"/>
    <col min="5" max="5" width="3.42578125" style="19" customWidth="1"/>
    <col min="6" max="6" width="15.7109375" style="19" customWidth="1"/>
    <col min="7" max="7" width="11.7109375" style="19" customWidth="1"/>
    <col min="8" max="8" width="5.42578125" style="19" customWidth="1"/>
    <col min="9" max="9" width="8" style="19" customWidth="1"/>
    <col min="10" max="10" width="5.140625" style="19" customWidth="1"/>
    <col min="11" max="11" width="9.28515625" style="19" customWidth="1"/>
    <col min="12" max="12" width="1.85546875" style="19" customWidth="1"/>
    <col min="13" max="13" width="13.42578125" style="117" customWidth="1"/>
    <col min="14" max="14" width="5.5703125" style="117" customWidth="1"/>
    <col min="15" max="15" width="9.140625" style="19" customWidth="1"/>
    <col min="16" max="16384" width="9.140625" style="19"/>
  </cols>
  <sheetData>
    <row r="1" spans="1:19" s="23" customFormat="1" ht="18" customHeight="1" x14ac:dyDescent="0.2">
      <c r="D1" s="287" t="s">
        <v>8</v>
      </c>
      <c r="E1" s="287"/>
      <c r="F1" s="287"/>
      <c r="G1" s="287"/>
      <c r="H1" s="287"/>
      <c r="I1" s="287"/>
      <c r="J1" s="287"/>
      <c r="K1" s="287"/>
      <c r="L1" s="287"/>
      <c r="M1" s="57"/>
      <c r="N1" s="57"/>
      <c r="O1" s="57"/>
      <c r="P1" s="57"/>
      <c r="Q1" s="57"/>
      <c r="R1" s="57"/>
      <c r="S1" s="57"/>
    </row>
    <row r="2" spans="1:19" s="23" customFormat="1" ht="14.45" customHeight="1" x14ac:dyDescent="0.2">
      <c r="D2" s="288" t="s">
        <v>9</v>
      </c>
      <c r="E2" s="288"/>
      <c r="F2" s="288"/>
      <c r="G2" s="288"/>
      <c r="H2" s="288"/>
      <c r="I2" s="288"/>
      <c r="J2" s="288"/>
      <c r="K2" s="288"/>
      <c r="L2" s="288"/>
      <c r="M2" s="58"/>
      <c r="N2" s="58"/>
      <c r="O2" s="58"/>
      <c r="P2" s="58"/>
      <c r="Q2" s="58"/>
      <c r="R2" s="58"/>
      <c r="S2" s="58"/>
    </row>
    <row r="3" spans="1:19" s="23" customFormat="1" ht="14.45" customHeight="1" x14ac:dyDescent="0.2">
      <c r="D3" s="288" t="s">
        <v>10</v>
      </c>
      <c r="E3" s="288"/>
      <c r="F3" s="288"/>
      <c r="G3" s="288"/>
      <c r="H3" s="288"/>
      <c r="I3" s="288"/>
      <c r="J3" s="288"/>
      <c r="K3" s="288"/>
      <c r="L3" s="288"/>
      <c r="M3" s="58"/>
      <c r="N3" s="58"/>
      <c r="O3" s="58"/>
      <c r="P3" s="58"/>
      <c r="Q3" s="58"/>
      <c r="R3" s="58"/>
      <c r="S3" s="58"/>
    </row>
    <row r="4" spans="1:19" ht="27" customHeight="1" x14ac:dyDescent="0.25">
      <c r="A4" s="289" t="s">
        <v>120</v>
      </c>
      <c r="B4" s="289"/>
      <c r="C4" s="289"/>
      <c r="D4" s="289"/>
      <c r="E4" s="289"/>
      <c r="F4" s="289"/>
      <c r="G4" s="289"/>
      <c r="H4" s="289"/>
      <c r="I4" s="289"/>
      <c r="J4" s="289"/>
      <c r="K4" s="289"/>
      <c r="L4" s="289"/>
      <c r="M4" s="289"/>
      <c r="N4" s="289"/>
    </row>
    <row r="6" spans="1:19" ht="11.45" customHeight="1" x14ac:dyDescent="0.2">
      <c r="A6" s="19" t="s">
        <v>121</v>
      </c>
      <c r="D6" s="290">
        <f>'CP-0261 CO DBB'!L13</f>
        <v>0</v>
      </c>
      <c r="E6" s="290"/>
      <c r="F6" s="290"/>
      <c r="G6" s="201"/>
      <c r="H6" s="201"/>
      <c r="I6" s="201"/>
      <c r="J6" s="201"/>
      <c r="K6" s="201"/>
      <c r="L6" s="201"/>
    </row>
    <row r="8" spans="1:19" x14ac:dyDescent="0.2">
      <c r="A8" s="19" t="s">
        <v>122</v>
      </c>
      <c r="D8" s="285">
        <f>'CP-0261 CO DBB'!L9</f>
        <v>0</v>
      </c>
      <c r="E8" s="285"/>
      <c r="F8" s="285"/>
      <c r="G8" s="285"/>
      <c r="H8" s="285"/>
      <c r="I8" s="285"/>
      <c r="J8" s="285"/>
      <c r="K8" s="285"/>
      <c r="L8" s="285"/>
      <c r="M8" s="285"/>
      <c r="N8" s="285"/>
    </row>
    <row r="9" spans="1:19" x14ac:dyDescent="0.2">
      <c r="A9" s="19" t="s">
        <v>123</v>
      </c>
      <c r="D9" s="285">
        <f>'CP-0261 CO DBB'!E9</f>
        <v>0</v>
      </c>
      <c r="E9" s="285"/>
      <c r="F9" s="285"/>
      <c r="G9" s="285"/>
      <c r="H9" s="285"/>
      <c r="I9" s="285"/>
      <c r="J9" s="285"/>
      <c r="K9" s="285"/>
      <c r="L9" s="285"/>
      <c r="M9" s="285"/>
      <c r="N9" s="285"/>
    </row>
    <row r="10" spans="1:19" x14ac:dyDescent="0.2">
      <c r="A10" s="19" t="s">
        <v>124</v>
      </c>
      <c r="D10" s="285">
        <f>'CP-0261 CO DBB'!E11</f>
        <v>0</v>
      </c>
      <c r="E10" s="285"/>
      <c r="F10" s="285"/>
      <c r="G10" s="285"/>
      <c r="H10" s="285"/>
      <c r="I10" s="285"/>
      <c r="J10" s="285"/>
      <c r="K10" s="285"/>
      <c r="L10" s="285"/>
      <c r="M10" s="285"/>
      <c r="N10" s="285"/>
    </row>
    <row r="11" spans="1:19" x14ac:dyDescent="0.2">
      <c r="A11" s="19" t="s">
        <v>125</v>
      </c>
      <c r="D11" s="285">
        <f>'CP-0261 CO DBB'!E12</f>
        <v>0</v>
      </c>
      <c r="E11" s="285"/>
      <c r="F11" s="285"/>
      <c r="G11" s="285"/>
      <c r="H11" s="285"/>
      <c r="I11" s="285"/>
      <c r="J11" s="285"/>
      <c r="K11" s="285"/>
      <c r="L11" s="285"/>
      <c r="M11" s="285"/>
      <c r="N11" s="285"/>
    </row>
    <row r="12" spans="1:19" x14ac:dyDescent="0.2">
      <c r="A12" s="19" t="s">
        <v>126</v>
      </c>
      <c r="D12" s="285" t="s">
        <v>147</v>
      </c>
      <c r="E12" s="285"/>
      <c r="F12" s="285"/>
    </row>
    <row r="13" spans="1:19" x14ac:dyDescent="0.2">
      <c r="A13" s="19" t="s">
        <v>158</v>
      </c>
      <c r="D13" s="286">
        <f>IF('CP-0261 CO DBB'!I13="",'CP-0261 CO DBB'!E13,'CP-0261 CO DBB'!E13&amp;"-"&amp;'CP-0261 CO DBB'!I13)</f>
        <v>0</v>
      </c>
      <c r="E13" s="286"/>
      <c r="F13" s="286"/>
      <c r="G13" s="286"/>
      <c r="H13" s="286"/>
      <c r="I13" s="286"/>
      <c r="J13" s="286"/>
      <c r="K13" s="286"/>
      <c r="L13" s="286"/>
      <c r="M13" s="286"/>
      <c r="N13" s="286"/>
    </row>
    <row r="15" spans="1:19" ht="12.75" x14ac:dyDescent="0.2">
      <c r="A15" s="202" t="s">
        <v>127</v>
      </c>
      <c r="B15" s="203"/>
      <c r="C15" s="202" t="str">
        <f>"Change Order No. "&amp;'CP-0261 CO DBB'!D7</f>
        <v xml:space="preserve">Change Order No. </v>
      </c>
      <c r="D15" s="203"/>
    </row>
    <row r="16" spans="1:19" ht="11.45" customHeight="1" x14ac:dyDescent="0.2"/>
    <row r="17" spans="1:14" x14ac:dyDescent="0.2">
      <c r="A17" s="19" t="s">
        <v>128</v>
      </c>
      <c r="F17" s="204"/>
      <c r="G17" s="19" t="str">
        <f>IF('CP-0261 CO DBB'!N34=TRUE,"Increased by",IF('CP-0261 CO DBB'!O34=TRUE,"Decreased by",IF('CP-0261 CO DBB'!P34=TRUE,"Unchanged by","")))</f>
        <v/>
      </c>
      <c r="H17" s="205">
        <f>'CP-0261 CO DBB'!M34</f>
        <v>0</v>
      </c>
      <c r="I17" s="19" t="s">
        <v>129</v>
      </c>
    </row>
    <row r="18" spans="1:14" x14ac:dyDescent="0.2">
      <c r="A18" s="133" t="s">
        <v>160</v>
      </c>
      <c r="G18" s="272">
        <f>'CP-0261 CO DBB'!M17</f>
        <v>0</v>
      </c>
      <c r="H18" s="272"/>
      <c r="I18" s="272"/>
    </row>
    <row r="19" spans="1:14" x14ac:dyDescent="0.2">
      <c r="A19" s="19" t="s">
        <v>19</v>
      </c>
      <c r="G19" s="272">
        <f>'CP-0261 CO DBB'!M22</f>
        <v>0</v>
      </c>
      <c r="H19" s="272"/>
      <c r="I19" s="272"/>
      <c r="J19" s="280" t="s">
        <v>41</v>
      </c>
      <c r="K19" s="281"/>
      <c r="L19" s="281"/>
      <c r="M19" s="281"/>
      <c r="N19" s="282"/>
    </row>
    <row r="20" spans="1:14" x14ac:dyDescent="0.2">
      <c r="A20" s="19" t="s">
        <v>159</v>
      </c>
      <c r="G20" s="273" t="e">
        <f>'CP-0261 CO DBB'!M27</f>
        <v>#DIV/0!</v>
      </c>
      <c r="H20" s="273"/>
      <c r="J20" s="206">
        <v>1</v>
      </c>
      <c r="K20" s="207" t="s">
        <v>130</v>
      </c>
      <c r="L20" s="12"/>
      <c r="M20" s="21"/>
      <c r="N20" s="208"/>
    </row>
    <row r="21" spans="1:14" x14ac:dyDescent="0.2">
      <c r="A21" s="283" t="s">
        <v>131</v>
      </c>
      <c r="B21" s="283"/>
      <c r="C21" s="283"/>
      <c r="D21" s="283"/>
      <c r="E21" s="283"/>
      <c r="F21" s="283"/>
      <c r="G21" s="284"/>
      <c r="H21" s="284"/>
      <c r="J21" s="206">
        <v>2</v>
      </c>
      <c r="K21" s="207" t="s">
        <v>132</v>
      </c>
      <c r="L21" s="12"/>
      <c r="M21" s="21"/>
      <c r="N21" s="208"/>
    </row>
    <row r="22" spans="1:14" ht="11.45" customHeight="1" x14ac:dyDescent="0.2">
      <c r="A22" s="283" t="s">
        <v>133</v>
      </c>
      <c r="B22" s="283"/>
      <c r="C22" s="283"/>
      <c r="D22" s="283"/>
      <c r="E22" s="283"/>
      <c r="F22" s="283"/>
      <c r="G22" s="19" t="str">
        <f>IF('CP-0261 CO DBB'!N40=TRUE,"Yes","No")</f>
        <v>No</v>
      </c>
      <c r="J22" s="206">
        <v>3</v>
      </c>
      <c r="K22" s="207" t="s">
        <v>134</v>
      </c>
      <c r="L22" s="12"/>
      <c r="M22" s="21"/>
      <c r="N22" s="208"/>
    </row>
    <row r="23" spans="1:14" ht="11.45" customHeight="1" x14ac:dyDescent="0.2">
      <c r="J23" s="206">
        <v>4</v>
      </c>
      <c r="K23" s="207" t="s">
        <v>135</v>
      </c>
      <c r="L23" s="12"/>
      <c r="M23" s="21"/>
      <c r="N23" s="208"/>
    </row>
    <row r="24" spans="1:14" x14ac:dyDescent="0.2">
      <c r="A24" s="19" t="s">
        <v>108</v>
      </c>
      <c r="G24" s="272" t="str">
        <f>'CP-0261 CO DBB'!M31</f>
        <v>N/A</v>
      </c>
      <c r="H24" s="272"/>
      <c r="J24" s="209">
        <v>5</v>
      </c>
      <c r="K24" s="210" t="s">
        <v>91</v>
      </c>
      <c r="L24" s="22"/>
      <c r="M24" s="211"/>
      <c r="N24" s="212"/>
    </row>
    <row r="25" spans="1:14" x14ac:dyDescent="0.2">
      <c r="A25" s="19" t="s">
        <v>109</v>
      </c>
      <c r="G25" s="273" t="str">
        <f>'CP-0261 CO DBB'!M32</f>
        <v>N/A</v>
      </c>
      <c r="H25" s="273"/>
    </row>
    <row r="26" spans="1:14" x14ac:dyDescent="0.2">
      <c r="G26" s="213"/>
      <c r="H26" s="213"/>
      <c r="M26" s="19"/>
      <c r="N26" s="19"/>
    </row>
    <row r="27" spans="1:14" x14ac:dyDescent="0.2">
      <c r="A27" s="19" t="s">
        <v>136</v>
      </c>
      <c r="D27" s="274" t="s">
        <v>137</v>
      </c>
      <c r="E27" s="275"/>
      <c r="F27" s="275"/>
      <c r="G27" s="275"/>
      <c r="H27" s="275"/>
      <c r="I27" s="275"/>
      <c r="J27" s="275"/>
      <c r="K27" s="275"/>
      <c r="L27" s="275"/>
      <c r="M27" s="275"/>
      <c r="N27" s="275"/>
    </row>
    <row r="28" spans="1:14" x14ac:dyDescent="0.2">
      <c r="D28" s="275"/>
      <c r="E28" s="275"/>
      <c r="F28" s="275"/>
      <c r="G28" s="275"/>
      <c r="H28" s="275"/>
      <c r="I28" s="275"/>
      <c r="J28" s="275"/>
      <c r="K28" s="275"/>
      <c r="L28" s="275"/>
      <c r="M28" s="275"/>
      <c r="N28" s="275"/>
    </row>
    <row r="29" spans="1:14" ht="12.6" customHeight="1" x14ac:dyDescent="0.2">
      <c r="D29" s="275"/>
      <c r="E29" s="275"/>
      <c r="F29" s="275"/>
      <c r="G29" s="275"/>
      <c r="H29" s="275"/>
      <c r="I29" s="275"/>
      <c r="J29" s="275"/>
      <c r="K29" s="275"/>
      <c r="L29" s="275"/>
      <c r="M29" s="275"/>
      <c r="N29" s="275"/>
    </row>
    <row r="30" spans="1:14" x14ac:dyDescent="0.2">
      <c r="A30" s="19" t="s">
        <v>138</v>
      </c>
    </row>
    <row r="31" spans="1:14" ht="5.0999999999999996" customHeight="1" x14ac:dyDescent="0.2"/>
    <row r="32" spans="1:14" s="214" customFormat="1" x14ac:dyDescent="0.2">
      <c r="M32" s="215"/>
      <c r="N32" s="215"/>
    </row>
    <row r="33" spans="1:15" s="214" customFormat="1" ht="5.0999999999999996" customHeight="1" x14ac:dyDescent="0.2">
      <c r="M33" s="215"/>
      <c r="N33" s="215"/>
    </row>
    <row r="34" spans="1:15" s="214" customFormat="1" x14ac:dyDescent="0.2">
      <c r="A34" s="276" t="s">
        <v>139</v>
      </c>
      <c r="B34" s="276"/>
      <c r="C34" s="276" t="s">
        <v>140</v>
      </c>
      <c r="D34" s="276"/>
      <c r="E34" s="276"/>
      <c r="F34" s="277" t="s">
        <v>88</v>
      </c>
      <c r="G34" s="278"/>
      <c r="H34" s="278"/>
      <c r="I34" s="278"/>
      <c r="J34" s="278"/>
      <c r="K34" s="278"/>
      <c r="L34" s="278"/>
      <c r="M34" s="279"/>
      <c r="N34" s="216" t="s">
        <v>141</v>
      </c>
    </row>
    <row r="35" spans="1:15" s="214" customFormat="1" ht="11.45" customHeight="1" x14ac:dyDescent="0.2">
      <c r="A35" s="267" t="str">
        <f>IF('CP-0261 SUMMARY'!A19="","",'CP-0261 SUMMARY'!A19)</f>
        <v/>
      </c>
      <c r="B35" s="267"/>
      <c r="C35" s="268" t="str">
        <f>IF('CP-0261 SUMMARY'!M19+'CP-0261 SUMMARY'!N19=0,"",'CP-0261 SUMMARY'!M19+'CP-0261 SUMMARY'!N19)</f>
        <v/>
      </c>
      <c r="D35" s="268"/>
      <c r="E35" s="268"/>
      <c r="F35" s="269" t="str">
        <f>IF('CP-0261 SUMMARY'!D19="","",'CP-0261 SUMMARY'!D19)</f>
        <v/>
      </c>
      <c r="G35" s="270"/>
      <c r="H35" s="270"/>
      <c r="I35" s="270"/>
      <c r="J35" s="270"/>
      <c r="K35" s="270"/>
      <c r="L35" s="270"/>
      <c r="M35" s="271"/>
      <c r="N35" s="217" t="str">
        <f>IF('CP-0261 SUMMARY'!L19="","",'CP-0261 SUMMARY'!L19)</f>
        <v/>
      </c>
      <c r="O35" s="229"/>
    </row>
    <row r="36" spans="1:15" s="214" customFormat="1" ht="11.45" customHeight="1" x14ac:dyDescent="0.2">
      <c r="A36" s="267" t="str">
        <f>IF('CP-0261 SUMMARY'!A20="","",'CP-0261 SUMMARY'!A20)</f>
        <v/>
      </c>
      <c r="B36" s="267"/>
      <c r="C36" s="268" t="str">
        <f>IF('CP-0261 SUMMARY'!M20+'CP-0261 SUMMARY'!N20=0,"",'CP-0261 SUMMARY'!M20+'CP-0261 SUMMARY'!N20)</f>
        <v/>
      </c>
      <c r="D36" s="268"/>
      <c r="E36" s="268"/>
      <c r="F36" s="269" t="str">
        <f>IF('CP-0261 SUMMARY'!D20="","",'CP-0261 SUMMARY'!D20)</f>
        <v/>
      </c>
      <c r="G36" s="270"/>
      <c r="H36" s="270"/>
      <c r="I36" s="270"/>
      <c r="J36" s="270"/>
      <c r="K36" s="270"/>
      <c r="L36" s="270"/>
      <c r="M36" s="271"/>
      <c r="N36" s="217" t="str">
        <f>IF('CP-0261 SUMMARY'!L20="","",'CP-0261 SUMMARY'!L20)</f>
        <v/>
      </c>
    </row>
    <row r="37" spans="1:15" s="214" customFormat="1" x14ac:dyDescent="0.2">
      <c r="A37" s="267" t="str">
        <f>IF('CP-0261 SUMMARY'!A21="","",'CP-0261 SUMMARY'!A21)</f>
        <v/>
      </c>
      <c r="B37" s="267"/>
      <c r="C37" s="268" t="str">
        <f>IF('CP-0261 SUMMARY'!M21+'CP-0261 SUMMARY'!N21=0,"",'CP-0261 SUMMARY'!M21+'CP-0261 SUMMARY'!N21)</f>
        <v/>
      </c>
      <c r="D37" s="268"/>
      <c r="E37" s="268"/>
      <c r="F37" s="269" t="str">
        <f>IF('CP-0261 SUMMARY'!D21="","",'CP-0261 SUMMARY'!D21)</f>
        <v/>
      </c>
      <c r="G37" s="270"/>
      <c r="H37" s="270"/>
      <c r="I37" s="270"/>
      <c r="J37" s="270"/>
      <c r="K37" s="270"/>
      <c r="L37" s="270"/>
      <c r="M37" s="271"/>
      <c r="N37" s="217" t="str">
        <f>IF('CP-0261 SUMMARY'!L21="","",'CP-0261 SUMMARY'!L21)</f>
        <v/>
      </c>
    </row>
    <row r="38" spans="1:15" s="214" customFormat="1" x14ac:dyDescent="0.2">
      <c r="A38" s="267" t="str">
        <f>IF('CP-0261 SUMMARY'!A22="","",'CP-0261 SUMMARY'!A22)</f>
        <v/>
      </c>
      <c r="B38" s="267"/>
      <c r="C38" s="268" t="str">
        <f>IF('CP-0261 SUMMARY'!M22+'CP-0261 SUMMARY'!N22=0,"",'CP-0261 SUMMARY'!M22+'CP-0261 SUMMARY'!N22)</f>
        <v/>
      </c>
      <c r="D38" s="268"/>
      <c r="E38" s="268"/>
      <c r="F38" s="269" t="str">
        <f>IF('CP-0261 SUMMARY'!D22="","",'CP-0261 SUMMARY'!D22)</f>
        <v/>
      </c>
      <c r="G38" s="270"/>
      <c r="H38" s="270"/>
      <c r="I38" s="270"/>
      <c r="J38" s="270"/>
      <c r="K38" s="270"/>
      <c r="L38" s="270"/>
      <c r="M38" s="271"/>
      <c r="N38" s="217" t="str">
        <f>IF('CP-0261 SUMMARY'!L22="","",'CP-0261 SUMMARY'!L22)</f>
        <v/>
      </c>
    </row>
    <row r="39" spans="1:15" s="214" customFormat="1" x14ac:dyDescent="0.2">
      <c r="A39" s="267" t="str">
        <f>IF('CP-0261 SUMMARY'!A23="","",'CP-0261 SUMMARY'!A23)</f>
        <v/>
      </c>
      <c r="B39" s="267"/>
      <c r="C39" s="268" t="str">
        <f>IF('CP-0261 SUMMARY'!M23+'CP-0261 SUMMARY'!N23=0,"",'CP-0261 SUMMARY'!M23+'CP-0261 SUMMARY'!N23)</f>
        <v/>
      </c>
      <c r="D39" s="268"/>
      <c r="E39" s="268"/>
      <c r="F39" s="269" t="str">
        <f>IF('CP-0261 SUMMARY'!D23="","",'CP-0261 SUMMARY'!D23)</f>
        <v/>
      </c>
      <c r="G39" s="270"/>
      <c r="H39" s="270"/>
      <c r="I39" s="270"/>
      <c r="J39" s="270"/>
      <c r="K39" s="270"/>
      <c r="L39" s="270"/>
      <c r="M39" s="271"/>
      <c r="N39" s="217" t="str">
        <f>IF('CP-0261 SUMMARY'!L23="","",'CP-0261 SUMMARY'!L23)</f>
        <v/>
      </c>
    </row>
    <row r="40" spans="1:15" s="214" customFormat="1" x14ac:dyDescent="0.2">
      <c r="A40" s="267" t="str">
        <f>IF('CP-0261 SUMMARY'!A24="","",'CP-0261 SUMMARY'!A24)</f>
        <v/>
      </c>
      <c r="B40" s="267"/>
      <c r="C40" s="268" t="str">
        <f>IF('CP-0261 SUMMARY'!M24+'CP-0261 SUMMARY'!N24=0,"",'CP-0261 SUMMARY'!M24+'CP-0261 SUMMARY'!N24)</f>
        <v/>
      </c>
      <c r="D40" s="268"/>
      <c r="E40" s="268"/>
      <c r="F40" s="269" t="str">
        <f>IF('CP-0261 SUMMARY'!D24="","",'CP-0261 SUMMARY'!D24)</f>
        <v/>
      </c>
      <c r="G40" s="270"/>
      <c r="H40" s="270"/>
      <c r="I40" s="270"/>
      <c r="J40" s="270"/>
      <c r="K40" s="270"/>
      <c r="L40" s="270"/>
      <c r="M40" s="271"/>
      <c r="N40" s="217" t="str">
        <f>IF('CP-0261 SUMMARY'!L24="","",'CP-0261 SUMMARY'!L24)</f>
        <v/>
      </c>
    </row>
    <row r="41" spans="1:15" s="214" customFormat="1" x14ac:dyDescent="0.2">
      <c r="A41" s="267" t="str">
        <f>IF('CP-0261 SUMMARY'!A25="","",'CP-0261 SUMMARY'!A25)</f>
        <v/>
      </c>
      <c r="B41" s="267"/>
      <c r="C41" s="268" t="str">
        <f>IF('CP-0261 SUMMARY'!M25+'CP-0261 SUMMARY'!N25=0,"",'CP-0261 SUMMARY'!M25+'CP-0261 SUMMARY'!N25)</f>
        <v/>
      </c>
      <c r="D41" s="268"/>
      <c r="E41" s="268"/>
      <c r="F41" s="269" t="str">
        <f>IF('CP-0261 SUMMARY'!D25="","",'CP-0261 SUMMARY'!D25)</f>
        <v/>
      </c>
      <c r="G41" s="270"/>
      <c r="H41" s="270"/>
      <c r="I41" s="270"/>
      <c r="J41" s="270"/>
      <c r="K41" s="270"/>
      <c r="L41" s="270"/>
      <c r="M41" s="271"/>
      <c r="N41" s="217" t="str">
        <f>IF('CP-0261 SUMMARY'!L25="","",'CP-0261 SUMMARY'!L25)</f>
        <v/>
      </c>
    </row>
    <row r="42" spans="1:15" s="214" customFormat="1" x14ac:dyDescent="0.2">
      <c r="A42" s="267" t="str">
        <f>IF('CP-0261 SUMMARY'!A26="","",'CP-0261 SUMMARY'!A26)</f>
        <v/>
      </c>
      <c r="B42" s="267"/>
      <c r="C42" s="268" t="str">
        <f>IF('CP-0261 SUMMARY'!M26+'CP-0261 SUMMARY'!N26=0,"",'CP-0261 SUMMARY'!M26+'CP-0261 SUMMARY'!N26)</f>
        <v/>
      </c>
      <c r="D42" s="268"/>
      <c r="E42" s="268"/>
      <c r="F42" s="269" t="str">
        <f>IF('CP-0261 SUMMARY'!D26="","",'CP-0261 SUMMARY'!D26)</f>
        <v/>
      </c>
      <c r="G42" s="270"/>
      <c r="H42" s="270"/>
      <c r="I42" s="270"/>
      <c r="J42" s="270"/>
      <c r="K42" s="270"/>
      <c r="L42" s="270"/>
      <c r="M42" s="271"/>
      <c r="N42" s="217" t="str">
        <f>IF('CP-0261 SUMMARY'!L26="","",'CP-0261 SUMMARY'!L26)</f>
        <v/>
      </c>
    </row>
    <row r="43" spans="1:15" s="214" customFormat="1" x14ac:dyDescent="0.2">
      <c r="A43" s="267" t="str">
        <f>IF('CP-0261 SUMMARY'!A27="","",'CP-0261 SUMMARY'!A27)</f>
        <v/>
      </c>
      <c r="B43" s="267"/>
      <c r="C43" s="268" t="str">
        <f>IF('CP-0261 SUMMARY'!M27+'CP-0261 SUMMARY'!N27=0,"",'CP-0261 SUMMARY'!M27+'CP-0261 SUMMARY'!N27)</f>
        <v/>
      </c>
      <c r="D43" s="268"/>
      <c r="E43" s="268"/>
      <c r="F43" s="269" t="str">
        <f>IF('CP-0261 SUMMARY'!D27="","",'CP-0261 SUMMARY'!D27)</f>
        <v/>
      </c>
      <c r="G43" s="270"/>
      <c r="H43" s="270"/>
      <c r="I43" s="270"/>
      <c r="J43" s="270"/>
      <c r="K43" s="270"/>
      <c r="L43" s="270"/>
      <c r="M43" s="271"/>
      <c r="N43" s="217" t="str">
        <f>IF('CP-0261 SUMMARY'!L27="","",'CP-0261 SUMMARY'!L27)</f>
        <v/>
      </c>
    </row>
    <row r="44" spans="1:15" s="214" customFormat="1" x14ac:dyDescent="0.2">
      <c r="A44" s="267" t="str">
        <f>IF('CP-0261 SUMMARY'!A28="","",'CP-0261 SUMMARY'!A28)</f>
        <v/>
      </c>
      <c r="B44" s="267"/>
      <c r="C44" s="268" t="str">
        <f>IF('CP-0261 SUMMARY'!M28+'CP-0261 SUMMARY'!N28=0,"",'CP-0261 SUMMARY'!M28+'CP-0261 SUMMARY'!N28)</f>
        <v/>
      </c>
      <c r="D44" s="268"/>
      <c r="E44" s="268"/>
      <c r="F44" s="269" t="str">
        <f>IF('CP-0261 SUMMARY'!D28="","",'CP-0261 SUMMARY'!D28)</f>
        <v/>
      </c>
      <c r="G44" s="270"/>
      <c r="H44" s="270"/>
      <c r="I44" s="270"/>
      <c r="J44" s="270"/>
      <c r="K44" s="270"/>
      <c r="L44" s="270"/>
      <c r="M44" s="271"/>
      <c r="N44" s="217" t="str">
        <f>IF('CP-0261 SUMMARY'!L28="","",'CP-0261 SUMMARY'!L28)</f>
        <v/>
      </c>
    </row>
    <row r="45" spans="1:15" s="214" customFormat="1" x14ac:dyDescent="0.2">
      <c r="A45" s="267" t="str">
        <f>IF('CP-0261 SUMMARY'!A29="","",'CP-0261 SUMMARY'!A29)</f>
        <v/>
      </c>
      <c r="B45" s="267"/>
      <c r="C45" s="268" t="str">
        <f>IF('CP-0261 SUMMARY'!M29+'CP-0261 SUMMARY'!N29=0,"",'CP-0261 SUMMARY'!M29+'CP-0261 SUMMARY'!N29)</f>
        <v/>
      </c>
      <c r="D45" s="268"/>
      <c r="E45" s="268"/>
      <c r="F45" s="269" t="str">
        <f>IF('CP-0261 SUMMARY'!D29="","",'CP-0261 SUMMARY'!D29)</f>
        <v/>
      </c>
      <c r="G45" s="270"/>
      <c r="H45" s="270"/>
      <c r="I45" s="270"/>
      <c r="J45" s="270"/>
      <c r="K45" s="270"/>
      <c r="L45" s="270"/>
      <c r="M45" s="271"/>
      <c r="N45" s="217" t="str">
        <f>IF('CP-0261 SUMMARY'!L29="","",'CP-0261 SUMMARY'!L29)</f>
        <v/>
      </c>
    </row>
    <row r="46" spans="1:15" s="214" customFormat="1" x14ac:dyDescent="0.2">
      <c r="A46" s="267" t="str">
        <f>IF('CP-0261 SUMMARY'!A30="","",'CP-0261 SUMMARY'!A30)</f>
        <v/>
      </c>
      <c r="B46" s="267"/>
      <c r="C46" s="268" t="str">
        <f>IF('CP-0261 SUMMARY'!M30+'CP-0261 SUMMARY'!N30=0,"",'CP-0261 SUMMARY'!M30+'CP-0261 SUMMARY'!N30)</f>
        <v/>
      </c>
      <c r="D46" s="268"/>
      <c r="E46" s="268"/>
      <c r="F46" s="269" t="str">
        <f>IF('CP-0261 SUMMARY'!D30="","",'CP-0261 SUMMARY'!D30)</f>
        <v/>
      </c>
      <c r="G46" s="270"/>
      <c r="H46" s="270"/>
      <c r="I46" s="270"/>
      <c r="J46" s="270"/>
      <c r="K46" s="270"/>
      <c r="L46" s="270"/>
      <c r="M46" s="271"/>
      <c r="N46" s="217" t="str">
        <f>IF('CP-0261 SUMMARY'!L30="","",'CP-0261 SUMMARY'!L30)</f>
        <v/>
      </c>
    </row>
    <row r="47" spans="1:15" s="214" customFormat="1" x14ac:dyDescent="0.2">
      <c r="A47" s="267" t="str">
        <f>IF('CP-0261 SUMMARY'!A31="","",'CP-0261 SUMMARY'!A31)</f>
        <v/>
      </c>
      <c r="B47" s="267"/>
      <c r="C47" s="268" t="str">
        <f>IF('CP-0261 SUMMARY'!M31+'CP-0261 SUMMARY'!N31=0,"",'CP-0261 SUMMARY'!M31+'CP-0261 SUMMARY'!N31)</f>
        <v/>
      </c>
      <c r="D47" s="268"/>
      <c r="E47" s="268"/>
      <c r="F47" s="269" t="str">
        <f>IF('CP-0261 SUMMARY'!D31="","",'CP-0261 SUMMARY'!D31)</f>
        <v/>
      </c>
      <c r="G47" s="270"/>
      <c r="H47" s="270"/>
      <c r="I47" s="270"/>
      <c r="J47" s="270"/>
      <c r="K47" s="270"/>
      <c r="L47" s="270"/>
      <c r="M47" s="271"/>
      <c r="N47" s="217" t="str">
        <f>IF('CP-0261 SUMMARY'!L31="","",'CP-0261 SUMMARY'!L31)</f>
        <v/>
      </c>
    </row>
    <row r="48" spans="1:15" s="214" customFormat="1" x14ac:dyDescent="0.2">
      <c r="A48" s="267" t="str">
        <f>IF('CP-0261 SUMMARY'!A32="","",'CP-0261 SUMMARY'!A32)</f>
        <v/>
      </c>
      <c r="B48" s="267"/>
      <c r="C48" s="268" t="str">
        <f>IF('CP-0261 SUMMARY'!M32+'CP-0261 SUMMARY'!N32=0,"",'CP-0261 SUMMARY'!M32+'CP-0261 SUMMARY'!N32)</f>
        <v/>
      </c>
      <c r="D48" s="268"/>
      <c r="E48" s="268"/>
      <c r="F48" s="269" t="str">
        <f>IF('CP-0261 SUMMARY'!D32="","",'CP-0261 SUMMARY'!D32)</f>
        <v/>
      </c>
      <c r="G48" s="270"/>
      <c r="H48" s="270"/>
      <c r="I48" s="270"/>
      <c r="J48" s="270"/>
      <c r="K48" s="270"/>
      <c r="L48" s="270"/>
      <c r="M48" s="271"/>
      <c r="N48" s="217" t="str">
        <f>IF('CP-0261 SUMMARY'!L32="","",'CP-0261 SUMMARY'!L32)</f>
        <v/>
      </c>
    </row>
    <row r="49" spans="1:14" s="214" customFormat="1" x14ac:dyDescent="0.2">
      <c r="A49" s="267" t="str">
        <f>IF('CP-0261 SUMMARY'!A33="","",'CP-0261 SUMMARY'!A33)</f>
        <v/>
      </c>
      <c r="B49" s="267"/>
      <c r="C49" s="268" t="str">
        <f>IF('CP-0261 SUMMARY'!M33+'CP-0261 SUMMARY'!N33=0,"",'CP-0261 SUMMARY'!M33+'CP-0261 SUMMARY'!N33)</f>
        <v/>
      </c>
      <c r="D49" s="268"/>
      <c r="E49" s="268"/>
      <c r="F49" s="269" t="str">
        <f>IF('CP-0261 SUMMARY'!D33="","",'CP-0261 SUMMARY'!D33)</f>
        <v/>
      </c>
      <c r="G49" s="270"/>
      <c r="H49" s="270"/>
      <c r="I49" s="270"/>
      <c r="J49" s="270"/>
      <c r="K49" s="270"/>
      <c r="L49" s="270"/>
      <c r="M49" s="271"/>
      <c r="N49" s="217" t="str">
        <f>IF('CP-0261 SUMMARY'!L33="","",'CP-0261 SUMMARY'!L33)</f>
        <v/>
      </c>
    </row>
    <row r="50" spans="1:14" s="214" customFormat="1" x14ac:dyDescent="0.2">
      <c r="A50" s="267" t="str">
        <f>IF('CP-0261 SUMMARY'!A34="","",'CP-0261 SUMMARY'!A34)</f>
        <v/>
      </c>
      <c r="B50" s="267"/>
      <c r="C50" s="268" t="str">
        <f>IF('CP-0261 SUMMARY'!M34+'CP-0261 SUMMARY'!N34=0,"",'CP-0261 SUMMARY'!M34+'CP-0261 SUMMARY'!N34)</f>
        <v/>
      </c>
      <c r="D50" s="268"/>
      <c r="E50" s="268"/>
      <c r="F50" s="269" t="str">
        <f>IF('CP-0261 SUMMARY'!D34="","",'CP-0261 SUMMARY'!D34)</f>
        <v/>
      </c>
      <c r="G50" s="270"/>
      <c r="H50" s="270"/>
      <c r="I50" s="270"/>
      <c r="J50" s="270"/>
      <c r="K50" s="270"/>
      <c r="L50" s="270"/>
      <c r="M50" s="271"/>
      <c r="N50" s="217" t="str">
        <f>IF('CP-0261 SUMMARY'!L34="","",'CP-0261 SUMMARY'!L34)</f>
        <v/>
      </c>
    </row>
    <row r="51" spans="1:14" s="214" customFormat="1" x14ac:dyDescent="0.2">
      <c r="A51" s="267" t="str">
        <f>IF('CP-0261 SUMMARY'!A35="","",'CP-0261 SUMMARY'!A35)</f>
        <v/>
      </c>
      <c r="B51" s="267"/>
      <c r="C51" s="268" t="str">
        <f>IF('CP-0261 SUMMARY'!M35+'CP-0261 SUMMARY'!N35=0,"",'CP-0261 SUMMARY'!M35+'CP-0261 SUMMARY'!N35)</f>
        <v/>
      </c>
      <c r="D51" s="268"/>
      <c r="E51" s="268"/>
      <c r="F51" s="269" t="str">
        <f>IF('CP-0261 SUMMARY'!D35="","",'CP-0261 SUMMARY'!D35)</f>
        <v/>
      </c>
      <c r="G51" s="270"/>
      <c r="H51" s="270"/>
      <c r="I51" s="270"/>
      <c r="J51" s="270"/>
      <c r="K51" s="270"/>
      <c r="L51" s="270"/>
      <c r="M51" s="271"/>
      <c r="N51" s="217" t="str">
        <f>IF('CP-0261 SUMMARY'!L35="","",'CP-0261 SUMMARY'!L35)</f>
        <v/>
      </c>
    </row>
    <row r="52" spans="1:14" s="214" customFormat="1" x14ac:dyDescent="0.2">
      <c r="A52" s="267" t="str">
        <f>IF('CP-0261 SUMMARY'!A36="","",'CP-0261 SUMMARY'!A36)</f>
        <v/>
      </c>
      <c r="B52" s="267"/>
      <c r="C52" s="268" t="str">
        <f>IF('CP-0261 SUMMARY'!M36+'CP-0261 SUMMARY'!N36=0,"",'CP-0261 SUMMARY'!M36+'CP-0261 SUMMARY'!N36)</f>
        <v/>
      </c>
      <c r="D52" s="268"/>
      <c r="E52" s="268"/>
      <c r="F52" s="269" t="str">
        <f>IF('CP-0261 SUMMARY'!D36="","",'CP-0261 SUMMARY'!D36)</f>
        <v/>
      </c>
      <c r="G52" s="270"/>
      <c r="H52" s="270"/>
      <c r="I52" s="270"/>
      <c r="J52" s="270"/>
      <c r="K52" s="270"/>
      <c r="L52" s="270"/>
      <c r="M52" s="271"/>
      <c r="N52" s="217" t="str">
        <f>IF('CP-0261 SUMMARY'!L36="","",'CP-0261 SUMMARY'!L36)</f>
        <v/>
      </c>
    </row>
    <row r="53" spans="1:14" s="214" customFormat="1" x14ac:dyDescent="0.2">
      <c r="A53" s="267" t="str">
        <f>IF('CP-0261 SUMMARY'!A37="","",'CP-0261 SUMMARY'!A37)</f>
        <v/>
      </c>
      <c r="B53" s="267"/>
      <c r="C53" s="268" t="str">
        <f>IF('CP-0261 SUMMARY'!M37+'CP-0261 SUMMARY'!N37=0,"",'CP-0261 SUMMARY'!M37+'CP-0261 SUMMARY'!N37)</f>
        <v/>
      </c>
      <c r="D53" s="268"/>
      <c r="E53" s="268"/>
      <c r="F53" s="269" t="str">
        <f>IF('CP-0261 SUMMARY'!D37="","",'CP-0261 SUMMARY'!D37)</f>
        <v/>
      </c>
      <c r="G53" s="270"/>
      <c r="H53" s="270"/>
      <c r="I53" s="270"/>
      <c r="J53" s="270"/>
      <c r="K53" s="270"/>
      <c r="L53" s="270"/>
      <c r="M53" s="271"/>
      <c r="N53" s="217" t="str">
        <f>IF('CP-0261 SUMMARY'!L37="","",'CP-0261 SUMMARY'!L37)</f>
        <v/>
      </c>
    </row>
    <row r="54" spans="1:14" s="214" customFormat="1" x14ac:dyDescent="0.2">
      <c r="A54" s="267" t="str">
        <f>IF('CP-0261 SUMMARY'!A38="","",'CP-0261 SUMMARY'!A38)</f>
        <v/>
      </c>
      <c r="B54" s="267"/>
      <c r="C54" s="268" t="str">
        <f>IF('CP-0261 SUMMARY'!M38+'CP-0261 SUMMARY'!N38=0,"",'CP-0261 SUMMARY'!M38+'CP-0261 SUMMARY'!N38)</f>
        <v/>
      </c>
      <c r="D54" s="268"/>
      <c r="E54" s="268"/>
      <c r="F54" s="269" t="str">
        <f>IF('CP-0261 SUMMARY'!D38="","",'CP-0261 SUMMARY'!D38)</f>
        <v/>
      </c>
      <c r="G54" s="270"/>
      <c r="H54" s="270"/>
      <c r="I54" s="270"/>
      <c r="J54" s="270"/>
      <c r="K54" s="270"/>
      <c r="L54" s="270"/>
      <c r="M54" s="271"/>
      <c r="N54" s="217" t="str">
        <f>IF('CP-0261 SUMMARY'!L38="","",'CP-0261 SUMMARY'!L38)</f>
        <v/>
      </c>
    </row>
    <row r="55" spans="1:14" s="214" customFormat="1" x14ac:dyDescent="0.2">
      <c r="A55" s="267" t="str">
        <f>IF('CP-0261 SUMMARY'!A39="","",'CP-0261 SUMMARY'!A39)</f>
        <v/>
      </c>
      <c r="B55" s="267"/>
      <c r="C55" s="268" t="str">
        <f>IF('CP-0261 SUMMARY'!M39+'CP-0261 SUMMARY'!N39=0,"",'CP-0261 SUMMARY'!M39+'CP-0261 SUMMARY'!N39)</f>
        <v/>
      </c>
      <c r="D55" s="268"/>
      <c r="E55" s="268"/>
      <c r="F55" s="269" t="str">
        <f>IF('CP-0261 SUMMARY'!D39="","",'CP-0261 SUMMARY'!D39)</f>
        <v/>
      </c>
      <c r="G55" s="270"/>
      <c r="H55" s="270"/>
      <c r="I55" s="270"/>
      <c r="J55" s="270"/>
      <c r="K55" s="270"/>
      <c r="L55" s="270"/>
      <c r="M55" s="271"/>
      <c r="N55" s="217" t="str">
        <f>IF('CP-0261 SUMMARY'!L39="","",'CP-0261 SUMMARY'!L39)</f>
        <v/>
      </c>
    </row>
    <row r="56" spans="1:14" s="214" customFormat="1" x14ac:dyDescent="0.2">
      <c r="A56" s="267" t="str">
        <f>IF('CP-0261 SUMMARY'!A40="","",'CP-0261 SUMMARY'!A40)</f>
        <v/>
      </c>
      <c r="B56" s="267"/>
      <c r="C56" s="268" t="str">
        <f>IF('CP-0261 SUMMARY'!M40+'CP-0261 SUMMARY'!N40=0,"",'CP-0261 SUMMARY'!M40+'CP-0261 SUMMARY'!N40)</f>
        <v/>
      </c>
      <c r="D56" s="268"/>
      <c r="E56" s="268"/>
      <c r="F56" s="269" t="str">
        <f>IF('CP-0261 SUMMARY'!D40="","",'CP-0261 SUMMARY'!D40)</f>
        <v/>
      </c>
      <c r="G56" s="270"/>
      <c r="H56" s="270"/>
      <c r="I56" s="270"/>
      <c r="J56" s="270"/>
      <c r="K56" s="270"/>
      <c r="L56" s="270"/>
      <c r="M56" s="271"/>
      <c r="N56" s="217" t="str">
        <f>IF('CP-0261 SUMMARY'!L40="","",'CP-0261 SUMMARY'!L40)</f>
        <v/>
      </c>
    </row>
    <row r="57" spans="1:14" s="214" customFormat="1" x14ac:dyDescent="0.2">
      <c r="A57" s="267" t="str">
        <f>IF('CP-0261 SUMMARY'!A41="","",'CP-0261 SUMMARY'!A41)</f>
        <v/>
      </c>
      <c r="B57" s="267"/>
      <c r="C57" s="268" t="str">
        <f>IF('CP-0261 SUMMARY'!M41+'CP-0261 SUMMARY'!N41=0,"",'CP-0261 SUMMARY'!M41+'CP-0261 SUMMARY'!N41)</f>
        <v/>
      </c>
      <c r="D57" s="268"/>
      <c r="E57" s="268"/>
      <c r="F57" s="269" t="str">
        <f>IF('CP-0261 SUMMARY'!D41="","",'CP-0261 SUMMARY'!D41)</f>
        <v/>
      </c>
      <c r="G57" s="270"/>
      <c r="H57" s="270"/>
      <c r="I57" s="270"/>
      <c r="J57" s="270"/>
      <c r="K57" s="270"/>
      <c r="L57" s="270"/>
      <c r="M57" s="271"/>
      <c r="N57" s="217" t="str">
        <f>IF('CP-0261 SUMMARY'!L41="","",'CP-0261 SUMMARY'!L41)</f>
        <v/>
      </c>
    </row>
    <row r="58" spans="1:14" s="214" customFormat="1" x14ac:dyDescent="0.2">
      <c r="A58" s="267" t="str">
        <f>IF('CP-0261 SUMMARY'!A42="","",'CP-0261 SUMMARY'!A42)</f>
        <v/>
      </c>
      <c r="B58" s="267"/>
      <c r="C58" s="268" t="str">
        <f>IF('CP-0261 SUMMARY'!M42+'CP-0261 SUMMARY'!N42=0,"",'CP-0261 SUMMARY'!M42+'CP-0261 SUMMARY'!N42)</f>
        <v/>
      </c>
      <c r="D58" s="268"/>
      <c r="E58" s="268"/>
      <c r="F58" s="269" t="str">
        <f>IF('CP-0261 SUMMARY'!D42="","",'CP-0261 SUMMARY'!D42)</f>
        <v/>
      </c>
      <c r="G58" s="270"/>
      <c r="H58" s="270"/>
      <c r="I58" s="270"/>
      <c r="J58" s="270"/>
      <c r="K58" s="270"/>
      <c r="L58" s="270"/>
      <c r="M58" s="271"/>
      <c r="N58" s="217" t="str">
        <f>IF('CP-0261 SUMMARY'!L42="","",'CP-0261 SUMMARY'!L42)</f>
        <v/>
      </c>
    </row>
    <row r="59" spans="1:14" s="214" customFormat="1" x14ac:dyDescent="0.2">
      <c r="A59" s="267" t="str">
        <f>IF('CP-0261 SUMMARY'!A43="","",'CP-0261 SUMMARY'!A43)</f>
        <v/>
      </c>
      <c r="B59" s="267"/>
      <c r="C59" s="268" t="str">
        <f>IF('CP-0261 SUMMARY'!M43+'CP-0261 SUMMARY'!N43=0,"",'CP-0261 SUMMARY'!M43+'CP-0261 SUMMARY'!N43)</f>
        <v/>
      </c>
      <c r="D59" s="268"/>
      <c r="E59" s="268"/>
      <c r="F59" s="269" t="str">
        <f>IF('CP-0261 SUMMARY'!D43="","",'CP-0261 SUMMARY'!D43)</f>
        <v/>
      </c>
      <c r="G59" s="270"/>
      <c r="H59" s="270"/>
      <c r="I59" s="270"/>
      <c r="J59" s="270"/>
      <c r="K59" s="270"/>
      <c r="L59" s="270"/>
      <c r="M59" s="271"/>
      <c r="N59" s="217" t="str">
        <f>IF('CP-0261 SUMMARY'!L43="","",'CP-0261 SUMMARY'!L43)</f>
        <v/>
      </c>
    </row>
    <row r="60" spans="1:14" s="214" customFormat="1" x14ac:dyDescent="0.2">
      <c r="A60" s="267" t="str">
        <f>IF('CP-0261 SUMMARY'!A44="","",'CP-0261 SUMMARY'!A44)</f>
        <v/>
      </c>
      <c r="B60" s="267"/>
      <c r="C60" s="268" t="str">
        <f>IF('CP-0261 SUMMARY'!M44+'CP-0261 SUMMARY'!N44=0,"",'CP-0261 SUMMARY'!M44+'CP-0261 SUMMARY'!N44)</f>
        <v/>
      </c>
      <c r="D60" s="268"/>
      <c r="E60" s="268"/>
      <c r="F60" s="269" t="str">
        <f>IF('CP-0261 SUMMARY'!D44="","",'CP-0261 SUMMARY'!D44)</f>
        <v/>
      </c>
      <c r="G60" s="270"/>
      <c r="H60" s="270"/>
      <c r="I60" s="270"/>
      <c r="J60" s="270"/>
      <c r="K60" s="270"/>
      <c r="L60" s="270"/>
      <c r="M60" s="271"/>
      <c r="N60" s="217" t="str">
        <f>IF('CP-0261 SUMMARY'!L44="","",'CP-0261 SUMMARY'!L44)</f>
        <v/>
      </c>
    </row>
    <row r="61" spans="1:14" s="214" customFormat="1" x14ac:dyDescent="0.2">
      <c r="A61" s="267" t="str">
        <f>IF('CP-0261 SUMMARY'!A45="","",'CP-0261 SUMMARY'!A45)</f>
        <v/>
      </c>
      <c r="B61" s="267"/>
      <c r="C61" s="268" t="str">
        <f>IF('CP-0261 SUMMARY'!M45+'CP-0261 SUMMARY'!N45=0,"",'CP-0261 SUMMARY'!M45+'CP-0261 SUMMARY'!N45)</f>
        <v/>
      </c>
      <c r="D61" s="268"/>
      <c r="E61" s="268"/>
      <c r="F61" s="269" t="str">
        <f>IF('CP-0261 SUMMARY'!D45="","",'CP-0261 SUMMARY'!D45)</f>
        <v/>
      </c>
      <c r="G61" s="270"/>
      <c r="H61" s="270"/>
      <c r="I61" s="270"/>
      <c r="J61" s="270"/>
      <c r="K61" s="270"/>
      <c r="L61" s="270"/>
      <c r="M61" s="271"/>
      <c r="N61" s="217" t="str">
        <f>IF('CP-0261 SUMMARY'!L45="","",'CP-0261 SUMMARY'!L45)</f>
        <v/>
      </c>
    </row>
    <row r="62" spans="1:14" s="214" customFormat="1" x14ac:dyDescent="0.2">
      <c r="A62" s="267" t="str">
        <f>IF('CP-0261 SUMMARY'!A46="","",'CP-0261 SUMMARY'!A46)</f>
        <v/>
      </c>
      <c r="B62" s="267"/>
      <c r="C62" s="268" t="str">
        <f>IF('CP-0261 SUMMARY'!M46+'CP-0261 SUMMARY'!N46=0,"",'CP-0261 SUMMARY'!M46+'CP-0261 SUMMARY'!N46)</f>
        <v/>
      </c>
      <c r="D62" s="268"/>
      <c r="E62" s="268"/>
      <c r="F62" s="269" t="str">
        <f>IF('CP-0261 SUMMARY'!D46="","",'CP-0261 SUMMARY'!D46)</f>
        <v/>
      </c>
      <c r="G62" s="270"/>
      <c r="H62" s="270"/>
      <c r="I62" s="270"/>
      <c r="J62" s="270"/>
      <c r="K62" s="270"/>
      <c r="L62" s="270"/>
      <c r="M62" s="271"/>
      <c r="N62" s="217" t="str">
        <f>IF('CP-0261 SUMMARY'!L46="","",'CP-0261 SUMMARY'!L46)</f>
        <v/>
      </c>
    </row>
    <row r="63" spans="1:14" s="214" customFormat="1" x14ac:dyDescent="0.2">
      <c r="A63" s="267" t="str">
        <f>IF('CP-0261 SUMMARY'!A47="","",'CP-0261 SUMMARY'!A47)</f>
        <v/>
      </c>
      <c r="B63" s="267"/>
      <c r="C63" s="268" t="str">
        <f>IF('CP-0261 SUMMARY'!M47+'CP-0261 SUMMARY'!N47=0,"",'CP-0261 SUMMARY'!M47+'CP-0261 SUMMARY'!N47)</f>
        <v/>
      </c>
      <c r="D63" s="268"/>
      <c r="E63" s="268"/>
      <c r="F63" s="269" t="str">
        <f>IF('CP-0261 SUMMARY'!D47="","",'CP-0261 SUMMARY'!D47)</f>
        <v/>
      </c>
      <c r="G63" s="270"/>
      <c r="H63" s="270"/>
      <c r="I63" s="270"/>
      <c r="J63" s="270"/>
      <c r="K63" s="270"/>
      <c r="L63" s="270"/>
      <c r="M63" s="271"/>
      <c r="N63" s="217" t="str">
        <f>IF('CP-0261 SUMMARY'!L47="","",'CP-0261 SUMMARY'!L47)</f>
        <v/>
      </c>
    </row>
    <row r="64" spans="1:14" s="214" customFormat="1" x14ac:dyDescent="0.2">
      <c r="A64" s="267" t="str">
        <f>IF('CP-0261 SUMMARY'!A48="","",'CP-0261 SUMMARY'!A48)</f>
        <v/>
      </c>
      <c r="B64" s="267"/>
      <c r="C64" s="268" t="str">
        <f>IF('CP-0261 SUMMARY'!M48+'CP-0261 SUMMARY'!N48=0,"",'CP-0261 SUMMARY'!M48+'CP-0261 SUMMARY'!N48)</f>
        <v/>
      </c>
      <c r="D64" s="268"/>
      <c r="E64" s="268"/>
      <c r="F64" s="269" t="str">
        <f>IF('CP-0261 SUMMARY'!D48="","",'CP-0261 SUMMARY'!D48)</f>
        <v/>
      </c>
      <c r="G64" s="270"/>
      <c r="H64" s="270"/>
      <c r="I64" s="270"/>
      <c r="J64" s="270"/>
      <c r="K64" s="270"/>
      <c r="L64" s="270"/>
      <c r="M64" s="271"/>
      <c r="N64" s="217" t="str">
        <f>IF('CP-0261 SUMMARY'!L48="","",'CP-0261 SUMMARY'!L48)</f>
        <v/>
      </c>
    </row>
    <row r="65" spans="1:14" s="214" customFormat="1" x14ac:dyDescent="0.2">
      <c r="A65" s="267" t="str">
        <f>IF('CP-0261 SUMMARY'!A49="","",'CP-0261 SUMMARY'!A49)</f>
        <v/>
      </c>
      <c r="B65" s="267"/>
      <c r="C65" s="268" t="str">
        <f>IF('CP-0261 SUMMARY'!M49+'CP-0261 SUMMARY'!N49=0,"",'CP-0261 SUMMARY'!M49+'CP-0261 SUMMARY'!N49)</f>
        <v/>
      </c>
      <c r="D65" s="268"/>
      <c r="E65" s="268"/>
      <c r="F65" s="269" t="str">
        <f>IF('CP-0261 SUMMARY'!D49="","",'CP-0261 SUMMARY'!D49)</f>
        <v/>
      </c>
      <c r="G65" s="270"/>
      <c r="H65" s="270"/>
      <c r="I65" s="270"/>
      <c r="J65" s="270"/>
      <c r="K65" s="270"/>
      <c r="L65" s="270"/>
      <c r="M65" s="271"/>
      <c r="N65" s="217" t="str">
        <f>IF('CP-0261 SUMMARY'!L49="","",'CP-0261 SUMMARY'!L49)</f>
        <v/>
      </c>
    </row>
    <row r="66" spans="1:14" s="214" customFormat="1" x14ac:dyDescent="0.2">
      <c r="A66" s="267" t="str">
        <f>IF('CP-0261 SUMMARY'!A50="","",'CP-0261 SUMMARY'!A50)</f>
        <v/>
      </c>
      <c r="B66" s="267"/>
      <c r="C66" s="268" t="str">
        <f>IF('CP-0261 SUMMARY'!M50+'CP-0261 SUMMARY'!N50=0,"",'CP-0261 SUMMARY'!M50+'CP-0261 SUMMARY'!N50)</f>
        <v/>
      </c>
      <c r="D66" s="268"/>
      <c r="E66" s="268"/>
      <c r="F66" s="269" t="str">
        <f>IF('CP-0261 SUMMARY'!D50="","",'CP-0261 SUMMARY'!D50)</f>
        <v/>
      </c>
      <c r="G66" s="270"/>
      <c r="H66" s="270"/>
      <c r="I66" s="270"/>
      <c r="J66" s="270"/>
      <c r="K66" s="270"/>
      <c r="L66" s="270"/>
      <c r="M66" s="271"/>
      <c r="N66" s="217" t="str">
        <f>IF('CP-0261 SUMMARY'!L50="","",'CP-0261 SUMMARY'!L50)</f>
        <v/>
      </c>
    </row>
    <row r="67" spans="1:14" s="214" customFormat="1" x14ac:dyDescent="0.2">
      <c r="A67" s="267" t="str">
        <f>IF('CP-0261 SUMMARY'!A51="","",'CP-0261 SUMMARY'!A51)</f>
        <v/>
      </c>
      <c r="B67" s="267"/>
      <c r="C67" s="268" t="str">
        <f>IF('CP-0261 SUMMARY'!M51+'CP-0261 SUMMARY'!N51=0,"",'CP-0261 SUMMARY'!M51+'CP-0261 SUMMARY'!N51)</f>
        <v/>
      </c>
      <c r="D67" s="268"/>
      <c r="E67" s="268"/>
      <c r="F67" s="269" t="str">
        <f>IF('CP-0261 SUMMARY'!D51="","",'CP-0261 SUMMARY'!D51)</f>
        <v/>
      </c>
      <c r="G67" s="270"/>
      <c r="H67" s="270"/>
      <c r="I67" s="270"/>
      <c r="J67" s="270"/>
      <c r="K67" s="270"/>
      <c r="L67" s="270"/>
      <c r="M67" s="271"/>
      <c r="N67" s="217" t="str">
        <f>IF('CP-0261 SUMMARY'!L51="","",'CP-0261 SUMMARY'!L51)</f>
        <v/>
      </c>
    </row>
    <row r="68" spans="1:14" s="214" customFormat="1" x14ac:dyDescent="0.2">
      <c r="A68" s="267" t="str">
        <f>IF('CP-0261 SUMMARY'!A52="","",'CP-0261 SUMMARY'!A52)</f>
        <v/>
      </c>
      <c r="B68" s="267"/>
      <c r="C68" s="268" t="str">
        <f>IF('CP-0261 SUMMARY'!M52+'CP-0261 SUMMARY'!N52=0,"",'CP-0261 SUMMARY'!M52+'CP-0261 SUMMARY'!N52)</f>
        <v/>
      </c>
      <c r="D68" s="268"/>
      <c r="E68" s="268"/>
      <c r="F68" s="269" t="str">
        <f>IF('CP-0261 SUMMARY'!D52="","",'CP-0261 SUMMARY'!D52)</f>
        <v/>
      </c>
      <c r="G68" s="270"/>
      <c r="H68" s="270"/>
      <c r="I68" s="270"/>
      <c r="J68" s="270"/>
      <c r="K68" s="270"/>
      <c r="L68" s="270"/>
      <c r="M68" s="271"/>
      <c r="N68" s="217" t="str">
        <f>IF('CP-0261 SUMMARY'!L52="","",'CP-0261 SUMMARY'!L52)</f>
        <v/>
      </c>
    </row>
    <row r="69" spans="1:14" s="214" customFormat="1" x14ac:dyDescent="0.2">
      <c r="A69" s="267" t="str">
        <f>IF('CP-0261 SUMMARY'!A53="","",'CP-0261 SUMMARY'!A53)</f>
        <v/>
      </c>
      <c r="B69" s="267"/>
      <c r="C69" s="268" t="str">
        <f>IF('CP-0261 SUMMARY'!M53+'CP-0261 SUMMARY'!N53=0,"",'CP-0261 SUMMARY'!M53+'CP-0261 SUMMARY'!N53)</f>
        <v/>
      </c>
      <c r="D69" s="268"/>
      <c r="E69" s="268"/>
      <c r="F69" s="269" t="str">
        <f>IF('CP-0261 SUMMARY'!D53="","",'CP-0261 SUMMARY'!D53)</f>
        <v/>
      </c>
      <c r="G69" s="270"/>
      <c r="H69" s="270"/>
      <c r="I69" s="270"/>
      <c r="J69" s="270"/>
      <c r="K69" s="270"/>
      <c r="L69" s="270"/>
      <c r="M69" s="271"/>
      <c r="N69" s="217" t="str">
        <f>IF('CP-0261 SUMMARY'!L53="","",'CP-0261 SUMMARY'!L53)</f>
        <v/>
      </c>
    </row>
    <row r="70" spans="1:14" s="214" customFormat="1" x14ac:dyDescent="0.2">
      <c r="A70" s="267" t="str">
        <f>IF('CP-0261 SUMMARY'!A54="","",'CP-0261 SUMMARY'!A54)</f>
        <v/>
      </c>
      <c r="B70" s="267"/>
      <c r="C70" s="268" t="str">
        <f>IF('CP-0261 SUMMARY'!M54+'CP-0261 SUMMARY'!N54=0,"",'CP-0261 SUMMARY'!M54+'CP-0261 SUMMARY'!N54)</f>
        <v/>
      </c>
      <c r="D70" s="268"/>
      <c r="E70" s="268"/>
      <c r="F70" s="269" t="str">
        <f>IF('CP-0261 SUMMARY'!D54="","",'CP-0261 SUMMARY'!D54)</f>
        <v/>
      </c>
      <c r="G70" s="270"/>
      <c r="H70" s="270"/>
      <c r="I70" s="270"/>
      <c r="J70" s="270"/>
      <c r="K70" s="270"/>
      <c r="L70" s="270"/>
      <c r="M70" s="271"/>
      <c r="N70" s="217" t="str">
        <f>IF('CP-0261 SUMMARY'!L54="","",'CP-0261 SUMMARY'!L54)</f>
        <v/>
      </c>
    </row>
    <row r="71" spans="1:14" s="214" customFormat="1" x14ac:dyDescent="0.2">
      <c r="M71" s="215"/>
      <c r="N71" s="218"/>
    </row>
  </sheetData>
  <sheetProtection formatRows="0" insertRows="0" deleteRows="0" selectLockedCells="1"/>
  <mergeCells count="132">
    <mergeCell ref="D9:N9"/>
    <mergeCell ref="D10:N10"/>
    <mergeCell ref="D11:N11"/>
    <mergeCell ref="D12:F12"/>
    <mergeCell ref="D13:N13"/>
    <mergeCell ref="G18:I18"/>
    <mergeCell ref="D1:L1"/>
    <mergeCell ref="D2:L2"/>
    <mergeCell ref="D3:L3"/>
    <mergeCell ref="A4:N4"/>
    <mergeCell ref="D6:F6"/>
    <mergeCell ref="D8:N8"/>
    <mergeCell ref="G24:H24"/>
    <mergeCell ref="G25:H25"/>
    <mergeCell ref="D27:N29"/>
    <mergeCell ref="A34:B34"/>
    <mergeCell ref="C34:E34"/>
    <mergeCell ref="F34:M34"/>
    <mergeCell ref="G19:I19"/>
    <mergeCell ref="J19:N19"/>
    <mergeCell ref="G20:H20"/>
    <mergeCell ref="A21:F21"/>
    <mergeCell ref="G21:H21"/>
    <mergeCell ref="A22:F22"/>
    <mergeCell ref="A37:B37"/>
    <mergeCell ref="C37:E37"/>
    <mergeCell ref="F37:M37"/>
    <mergeCell ref="A38:B38"/>
    <mergeCell ref="C38:E38"/>
    <mergeCell ref="F38:M38"/>
    <mergeCell ref="A35:B35"/>
    <mergeCell ref="C35:E35"/>
    <mergeCell ref="F35:M35"/>
    <mergeCell ref="A36:B36"/>
    <mergeCell ref="C36:E36"/>
    <mergeCell ref="F36:M36"/>
    <mergeCell ref="A41:B41"/>
    <mergeCell ref="C41:E41"/>
    <mergeCell ref="F41:M41"/>
    <mergeCell ref="A42:B42"/>
    <mergeCell ref="C42:E42"/>
    <mergeCell ref="F42:M42"/>
    <mergeCell ref="A39:B39"/>
    <mergeCell ref="C39:E39"/>
    <mergeCell ref="F39:M39"/>
    <mergeCell ref="A40:B40"/>
    <mergeCell ref="C40:E40"/>
    <mergeCell ref="F40:M40"/>
    <mergeCell ref="A45:B45"/>
    <mergeCell ref="C45:E45"/>
    <mergeCell ref="F45:M45"/>
    <mergeCell ref="A46:B46"/>
    <mergeCell ref="C46:E46"/>
    <mergeCell ref="F46:M46"/>
    <mergeCell ref="A43:B43"/>
    <mergeCell ref="C43:E43"/>
    <mergeCell ref="F43:M43"/>
    <mergeCell ref="A44:B44"/>
    <mergeCell ref="C44:E44"/>
    <mergeCell ref="F44:M44"/>
    <mergeCell ref="A49:B49"/>
    <mergeCell ref="C49:E49"/>
    <mergeCell ref="F49:M49"/>
    <mergeCell ref="A50:B50"/>
    <mergeCell ref="C50:E50"/>
    <mergeCell ref="F50:M50"/>
    <mergeCell ref="A47:B47"/>
    <mergeCell ref="C47:E47"/>
    <mergeCell ref="F47:M47"/>
    <mergeCell ref="A48:B48"/>
    <mergeCell ref="C48:E48"/>
    <mergeCell ref="F48:M48"/>
    <mergeCell ref="A53:B53"/>
    <mergeCell ref="C53:E53"/>
    <mergeCell ref="F53:M53"/>
    <mergeCell ref="A54:B54"/>
    <mergeCell ref="C54:E54"/>
    <mergeCell ref="F54:M54"/>
    <mergeCell ref="A51:B51"/>
    <mergeCell ref="C51:E51"/>
    <mergeCell ref="F51:M51"/>
    <mergeCell ref="A52:B52"/>
    <mergeCell ref="C52:E52"/>
    <mergeCell ref="F52:M52"/>
    <mergeCell ref="A57:B57"/>
    <mergeCell ref="C57:E57"/>
    <mergeCell ref="F57:M57"/>
    <mergeCell ref="A58:B58"/>
    <mergeCell ref="C58:E58"/>
    <mergeCell ref="F58:M58"/>
    <mergeCell ref="A55:B55"/>
    <mergeCell ref="C55:E55"/>
    <mergeCell ref="F55:M55"/>
    <mergeCell ref="A56:B56"/>
    <mergeCell ref="C56:E56"/>
    <mergeCell ref="F56:M56"/>
    <mergeCell ref="A61:B61"/>
    <mergeCell ref="C61:E61"/>
    <mergeCell ref="F61:M61"/>
    <mergeCell ref="A62:B62"/>
    <mergeCell ref="C62:E62"/>
    <mergeCell ref="F62:M62"/>
    <mergeCell ref="A59:B59"/>
    <mergeCell ref="C59:E59"/>
    <mergeCell ref="F59:M59"/>
    <mergeCell ref="A60:B60"/>
    <mergeCell ref="C60:E60"/>
    <mergeCell ref="F60:M60"/>
    <mergeCell ref="A65:B65"/>
    <mergeCell ref="C65:E65"/>
    <mergeCell ref="F65:M65"/>
    <mergeCell ref="A66:B66"/>
    <mergeCell ref="C66:E66"/>
    <mergeCell ref="F66:M66"/>
    <mergeCell ref="A63:B63"/>
    <mergeCell ref="C63:E63"/>
    <mergeCell ref="F63:M63"/>
    <mergeCell ref="A64:B64"/>
    <mergeCell ref="C64:E64"/>
    <mergeCell ref="F64:M64"/>
    <mergeCell ref="A69:B69"/>
    <mergeCell ref="C69:E69"/>
    <mergeCell ref="F69:M69"/>
    <mergeCell ref="A70:B70"/>
    <mergeCell ref="C70:E70"/>
    <mergeCell ref="F70:M70"/>
    <mergeCell ref="A67:B67"/>
    <mergeCell ref="C67:E67"/>
    <mergeCell ref="F67:M67"/>
    <mergeCell ref="A68:B68"/>
    <mergeCell ref="C68:E68"/>
    <mergeCell ref="F68:M68"/>
  </mergeCells>
  <conditionalFormatting sqref="G21">
    <cfRule type="containsBlanks" dxfId="5" priority="1">
      <formula>LEN(TRIM(G21))=0</formula>
    </cfRule>
  </conditionalFormatting>
  <dataValidations disablePrompts="1" count="1">
    <dataValidation allowBlank="1" showInputMessage="1" showErrorMessage="1" errorTitle="Restricted Cell" error="Cell contains a formula and cannot be modified." sqref="A35:F70 N35:N70"/>
  </dataValidations>
  <printOptions horizontalCentered="1"/>
  <pageMargins left="0.25" right="0.25" top="0.25" bottom="0.25" header="0.3" footer="0.05"/>
  <pageSetup fitToHeight="0" orientation="portrait" r:id="rId1"/>
  <headerFooter>
    <oddFooter>&amp;L&amp;"Arial,Regular"&amp;8CP-0261 Change Order DBB&amp;C&amp;"Arial,Regular"&amp;8Page &amp;P of &amp;N&amp;R&amp;"Arial,Regular"&amp;8Revised 03/19/2021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66"/>
  <sheetViews>
    <sheetView showGridLines="0" tabSelected="1" showRuler="0" zoomScaleNormal="100" zoomScaleSheetLayoutView="100" workbookViewId="0">
      <selection activeCell="D7" sqref="D7:E7"/>
    </sheetView>
  </sheetViews>
  <sheetFormatPr defaultColWidth="9.140625" defaultRowHeight="12" x14ac:dyDescent="0.2"/>
  <cols>
    <col min="1" max="1" width="7.28515625" style="19" customWidth="1"/>
    <col min="2" max="2" width="9.140625" style="19"/>
    <col min="3" max="3" width="3.140625" style="19" customWidth="1"/>
    <col min="4" max="4" width="6.42578125" style="19" customWidth="1"/>
    <col min="5" max="5" width="8.42578125" style="19" customWidth="1"/>
    <col min="6" max="6" width="5.7109375" style="19" customWidth="1"/>
    <col min="7" max="7" width="7.7109375" style="19" customWidth="1"/>
    <col min="8" max="8" width="3.42578125" style="19" customWidth="1"/>
    <col min="9" max="9" width="14" style="19" customWidth="1"/>
    <col min="10" max="10" width="5.140625" style="19" customWidth="1"/>
    <col min="11" max="11" width="9.28515625" style="19" customWidth="1"/>
    <col min="12" max="12" width="1.85546875" style="19" customWidth="1"/>
    <col min="13" max="13" width="18.42578125" style="117" customWidth="1"/>
    <col min="14" max="16" width="9.140625" style="19" hidden="1" customWidth="1"/>
    <col min="17" max="16384" width="9.140625" style="19"/>
  </cols>
  <sheetData>
    <row r="1" spans="1:18" s="23" customFormat="1" ht="15.95" customHeight="1" x14ac:dyDescent="0.2">
      <c r="D1" s="333" t="s">
        <v>8</v>
      </c>
      <c r="E1" s="333"/>
      <c r="F1" s="333"/>
      <c r="G1" s="333"/>
      <c r="H1" s="333"/>
      <c r="I1" s="333"/>
      <c r="J1" s="333"/>
      <c r="K1" s="333"/>
      <c r="L1" s="333"/>
      <c r="M1" s="57"/>
      <c r="N1" s="57"/>
      <c r="O1" s="57"/>
      <c r="P1" s="57"/>
      <c r="Q1" s="57"/>
      <c r="R1" s="57"/>
    </row>
    <row r="2" spans="1:18" s="23" customFormat="1" ht="12" customHeight="1" x14ac:dyDescent="0.25">
      <c r="D2" s="334" t="s">
        <v>9</v>
      </c>
      <c r="E2" s="334"/>
      <c r="F2" s="334"/>
      <c r="G2" s="334"/>
      <c r="H2" s="334"/>
      <c r="I2" s="334"/>
      <c r="J2" s="334"/>
      <c r="K2" s="334"/>
      <c r="L2" s="334"/>
      <c r="M2" s="58"/>
      <c r="N2" s="58"/>
      <c r="O2" s="58"/>
      <c r="P2" s="58"/>
      <c r="Q2" s="58"/>
      <c r="R2" s="58"/>
    </row>
    <row r="3" spans="1:18" s="23" customFormat="1" ht="12" customHeight="1" x14ac:dyDescent="0.25">
      <c r="D3" s="334" t="s">
        <v>10</v>
      </c>
      <c r="E3" s="334"/>
      <c r="F3" s="334"/>
      <c r="G3" s="334"/>
      <c r="H3" s="334"/>
      <c r="I3" s="334"/>
      <c r="J3" s="334"/>
      <c r="K3" s="334"/>
      <c r="L3" s="334"/>
      <c r="M3" s="58"/>
      <c r="N3" s="58"/>
      <c r="O3" s="58"/>
      <c r="P3" s="58"/>
      <c r="Q3" s="58"/>
      <c r="R3" s="58"/>
    </row>
    <row r="4" spans="1:18" ht="18.75" customHeight="1" x14ac:dyDescent="0.25">
      <c r="A4" s="289" t="s">
        <v>70</v>
      </c>
      <c r="B4" s="289"/>
      <c r="C4" s="289"/>
      <c r="D4" s="289"/>
      <c r="E4" s="289"/>
      <c r="F4" s="289"/>
      <c r="G4" s="289"/>
      <c r="H4" s="289"/>
      <c r="I4" s="289"/>
      <c r="J4" s="289"/>
      <c r="K4" s="289"/>
      <c r="L4" s="289"/>
      <c r="M4" s="289"/>
    </row>
    <row r="5" spans="1:18" ht="15" customHeight="1" x14ac:dyDescent="0.25">
      <c r="A5" s="332" t="s">
        <v>113</v>
      </c>
      <c r="B5" s="289"/>
      <c r="C5" s="289"/>
      <c r="D5" s="289"/>
      <c r="E5" s="289"/>
      <c r="F5" s="289"/>
      <c r="G5" s="289"/>
      <c r="H5" s="289"/>
      <c r="I5" s="289"/>
      <c r="J5" s="289"/>
      <c r="K5" s="289"/>
      <c r="L5" s="289"/>
      <c r="M5" s="289"/>
    </row>
    <row r="6" spans="1:18" ht="7.5" customHeight="1" x14ac:dyDescent="0.2">
      <c r="A6" s="326"/>
      <c r="B6" s="326"/>
      <c r="C6" s="326"/>
      <c r="D6" s="326"/>
      <c r="E6" s="326"/>
      <c r="F6" s="326"/>
      <c r="G6" s="326"/>
      <c r="H6" s="326"/>
      <c r="I6" s="326"/>
      <c r="J6" s="326"/>
      <c r="K6" s="326"/>
      <c r="L6" s="326"/>
      <c r="M6" s="326"/>
    </row>
    <row r="7" spans="1:18" ht="13.5" customHeight="1" x14ac:dyDescent="0.2">
      <c r="A7" s="327" t="s">
        <v>15</v>
      </c>
      <c r="B7" s="327"/>
      <c r="C7" s="134"/>
      <c r="D7" s="328"/>
      <c r="E7" s="328"/>
      <c r="F7" s="331" t="s">
        <v>13</v>
      </c>
      <c r="G7" s="331"/>
      <c r="H7" s="328"/>
      <c r="I7" s="328"/>
      <c r="J7" s="181"/>
      <c r="K7" s="181" t="s">
        <v>12</v>
      </c>
      <c r="L7" s="328"/>
      <c r="M7" s="328"/>
    </row>
    <row r="8" spans="1:18" ht="5.0999999999999996" customHeight="1" x14ac:dyDescent="0.2">
      <c r="A8" s="283"/>
      <c r="B8" s="283"/>
      <c r="C8" s="135"/>
      <c r="D8" s="130"/>
      <c r="E8" s="130"/>
      <c r="F8" s="130"/>
      <c r="G8" s="130"/>
      <c r="H8" s="130"/>
      <c r="I8" s="130"/>
      <c r="J8" s="12"/>
      <c r="K8" s="12"/>
      <c r="L8" s="12"/>
      <c r="M8" s="21"/>
    </row>
    <row r="9" spans="1:18" ht="24.95" customHeight="1" x14ac:dyDescent="0.2">
      <c r="A9" s="329" t="s">
        <v>14</v>
      </c>
      <c r="B9" s="329"/>
      <c r="C9" s="148"/>
      <c r="E9" s="330"/>
      <c r="F9" s="330"/>
      <c r="G9" s="330"/>
      <c r="H9" s="330"/>
      <c r="I9" s="330"/>
      <c r="J9" s="330"/>
      <c r="K9" s="199" t="s">
        <v>16</v>
      </c>
      <c r="L9" s="330"/>
      <c r="M9" s="330"/>
    </row>
    <row r="10" spans="1:18" ht="15" customHeight="1" x14ac:dyDescent="0.2">
      <c r="A10" s="329" t="s">
        <v>0</v>
      </c>
      <c r="B10" s="329"/>
      <c r="C10" s="148"/>
      <c r="E10" s="294"/>
      <c r="F10" s="294"/>
      <c r="G10" s="294"/>
      <c r="H10" s="294"/>
      <c r="I10" s="294"/>
      <c r="J10" s="294"/>
      <c r="K10" s="49"/>
      <c r="L10" s="49"/>
      <c r="M10" s="49"/>
    </row>
    <row r="11" spans="1:18" ht="15" customHeight="1" x14ac:dyDescent="0.2">
      <c r="A11" s="293" t="s">
        <v>115</v>
      </c>
      <c r="B11" s="293"/>
      <c r="C11" s="293"/>
      <c r="D11" s="293"/>
      <c r="E11" s="294"/>
      <c r="F11" s="294"/>
      <c r="G11" s="294"/>
      <c r="H11" s="294"/>
      <c r="I11" s="294"/>
      <c r="J11" s="294"/>
      <c r="K11" s="49"/>
      <c r="L11" s="49"/>
      <c r="M11" s="49"/>
    </row>
    <row r="12" spans="1:18" ht="15" customHeight="1" x14ac:dyDescent="0.2">
      <c r="A12" s="293" t="s">
        <v>148</v>
      </c>
      <c r="B12" s="293"/>
      <c r="C12" s="293"/>
      <c r="D12" s="293"/>
      <c r="E12" s="294"/>
      <c r="F12" s="294"/>
      <c r="G12" s="294"/>
      <c r="H12" s="294"/>
      <c r="I12" s="294"/>
      <c r="J12" s="294"/>
      <c r="K12" s="49"/>
      <c r="L12" s="49"/>
      <c r="M12" s="49"/>
    </row>
    <row r="13" spans="1:18" ht="15" customHeight="1" x14ac:dyDescent="0.2">
      <c r="A13" s="49" t="s">
        <v>161</v>
      </c>
      <c r="B13" s="46"/>
      <c r="C13" s="46"/>
      <c r="D13" s="46"/>
      <c r="E13" s="335"/>
      <c r="F13" s="335"/>
      <c r="G13" s="259" t="s">
        <v>152</v>
      </c>
      <c r="H13" s="260"/>
      <c r="I13" s="307"/>
      <c r="J13" s="307"/>
      <c r="K13" s="136" t="s">
        <v>1</v>
      </c>
      <c r="L13" s="297"/>
      <c r="M13" s="297"/>
      <c r="N13" s="291" t="s">
        <v>142</v>
      </c>
    </row>
    <row r="14" spans="1:18" ht="6" customHeight="1" thickBot="1" x14ac:dyDescent="0.25">
      <c r="A14" s="113"/>
      <c r="B14" s="113"/>
      <c r="C14" s="113"/>
      <c r="D14" s="113"/>
      <c r="E14" s="113"/>
      <c r="F14" s="113"/>
      <c r="G14" s="113"/>
      <c r="H14" s="113"/>
      <c r="I14" s="113"/>
      <c r="J14" s="113"/>
      <c r="K14" s="113"/>
      <c r="L14" s="113"/>
      <c r="M14" s="114"/>
      <c r="N14" s="292"/>
    </row>
    <row r="15" spans="1:18" ht="12" customHeight="1" thickTop="1" x14ac:dyDescent="0.2">
      <c r="A15" s="118"/>
      <c r="B15" s="182"/>
      <c r="C15" s="182"/>
      <c r="D15" s="182"/>
      <c r="E15" s="182"/>
      <c r="F15" s="188"/>
      <c r="G15" s="188"/>
      <c r="H15" s="188"/>
      <c r="I15" s="188"/>
      <c r="J15" s="188"/>
      <c r="K15" s="188"/>
      <c r="L15" s="12"/>
      <c r="M15" s="183"/>
      <c r="N15" s="189" t="b">
        <v>0</v>
      </c>
      <c r="O15" s="12"/>
    </row>
    <row r="16" spans="1:18" ht="12" customHeight="1" x14ac:dyDescent="0.2">
      <c r="A16" s="19" t="s">
        <v>2</v>
      </c>
      <c r="D16" s="115"/>
      <c r="E16" s="115"/>
      <c r="F16" s="116"/>
      <c r="G16" s="298"/>
      <c r="H16" s="298"/>
      <c r="I16" s="298"/>
      <c r="J16" s="298"/>
      <c r="K16" s="298"/>
      <c r="L16" s="298"/>
      <c r="M16" s="142"/>
    </row>
    <row r="17" spans="1:17" ht="15" customHeight="1" x14ac:dyDescent="0.2">
      <c r="A17" s="118" t="s">
        <v>3</v>
      </c>
      <c r="B17" s="190" t="s">
        <v>160</v>
      </c>
      <c r="C17" s="190"/>
      <c r="D17" s="133"/>
      <c r="E17" s="133"/>
      <c r="F17" s="133"/>
      <c r="G17" s="133"/>
      <c r="H17" s="133"/>
      <c r="I17" s="133"/>
      <c r="J17" s="12"/>
      <c r="K17" s="12"/>
      <c r="M17" s="223"/>
    </row>
    <row r="18" spans="1:17" ht="12" customHeight="1" x14ac:dyDescent="0.2">
      <c r="A18" s="118"/>
      <c r="B18" s="301" t="s">
        <v>111</v>
      </c>
      <c r="C18" s="301"/>
      <c r="D18" s="301"/>
      <c r="E18" s="301"/>
      <c r="F18" s="301"/>
      <c r="G18" s="301"/>
      <c r="H18" s="301"/>
      <c r="I18" s="301"/>
      <c r="J18" s="300">
        <v>0</v>
      </c>
      <c r="K18" s="300"/>
      <c r="M18" s="183"/>
    </row>
    <row r="19" spans="1:17" ht="15" customHeight="1" x14ac:dyDescent="0.2">
      <c r="A19" s="118" t="s">
        <v>3</v>
      </c>
      <c r="B19" s="190" t="s">
        <v>150</v>
      </c>
      <c r="C19" s="119"/>
      <c r="M19" s="246">
        <f>SUM('CP-0261 JUSTIFICATION'!O39:P43)</f>
        <v>0</v>
      </c>
      <c r="O19" s="186"/>
      <c r="Q19" s="133"/>
    </row>
    <row r="20" spans="1:17" ht="15" customHeight="1" x14ac:dyDescent="0.2">
      <c r="A20" s="118" t="s">
        <v>3</v>
      </c>
      <c r="B20" s="190" t="s">
        <v>153</v>
      </c>
      <c r="C20" s="119"/>
      <c r="M20" s="247">
        <f>SUM('CP-0261 JUSTIFICATION'!Q39:R43)</f>
        <v>0</v>
      </c>
      <c r="O20" s="186"/>
      <c r="Q20" s="133"/>
    </row>
    <row r="21" spans="1:17" ht="15" customHeight="1" x14ac:dyDescent="0.2">
      <c r="A21" s="118" t="s">
        <v>3</v>
      </c>
      <c r="B21" s="194" t="s">
        <v>162</v>
      </c>
      <c r="C21" s="120"/>
      <c r="M21" s="248">
        <f>SUM(M17:M20)</f>
        <v>0</v>
      </c>
    </row>
    <row r="22" spans="1:17" ht="15" customHeight="1" x14ac:dyDescent="0.2">
      <c r="A22" s="118" t="s">
        <v>3</v>
      </c>
      <c r="B22" s="190" t="s">
        <v>163</v>
      </c>
      <c r="C22" s="119"/>
      <c r="D22" s="119"/>
      <c r="E22" s="299" t="str">
        <f>IF(M22&gt;0,"increased",IF(M22&lt;0,"decreased","unchanged"))</f>
        <v>unchanged</v>
      </c>
      <c r="F22" s="299"/>
      <c r="G22" s="19" t="s">
        <v>4</v>
      </c>
      <c r="H22" s="121"/>
      <c r="J22" s="121"/>
      <c r="M22" s="249">
        <f>'CP-0261 SUMMARY'!N57</f>
        <v>0</v>
      </c>
    </row>
    <row r="23" spans="1:17" ht="15" customHeight="1" x14ac:dyDescent="0.2">
      <c r="A23" s="118" t="s">
        <v>3</v>
      </c>
      <c r="B23" s="194" t="s">
        <v>164</v>
      </c>
      <c r="C23" s="120"/>
      <c r="D23" s="120"/>
      <c r="E23" s="120"/>
      <c r="F23" s="120"/>
      <c r="G23" s="120"/>
      <c r="M23" s="250">
        <f>M21+M22</f>
        <v>0</v>
      </c>
    </row>
    <row r="24" spans="1:17" ht="12" customHeight="1" x14ac:dyDescent="0.2">
      <c r="A24" s="118"/>
      <c r="B24" s="224" t="s">
        <v>154</v>
      </c>
      <c r="C24" s="224"/>
      <c r="D24" s="224"/>
      <c r="E24" s="224"/>
      <c r="F24" s="224"/>
      <c r="G24" s="224"/>
      <c r="H24" s="302">
        <f>J18+M17</f>
        <v>0</v>
      </c>
      <c r="I24" s="303"/>
      <c r="J24" s="336"/>
      <c r="K24" s="336"/>
      <c r="M24" s="250"/>
    </row>
    <row r="25" spans="1:17" ht="15.6" hidden="1" customHeight="1" x14ac:dyDescent="0.2">
      <c r="A25" s="118"/>
      <c r="B25" s="226" t="s">
        <v>151</v>
      </c>
      <c r="C25" s="224"/>
      <c r="D25" s="224"/>
      <c r="E25" s="224"/>
      <c r="F25" s="224"/>
      <c r="G25" s="224"/>
      <c r="H25" s="302">
        <f>IF(N15=TRUE,H24+M20,H24+M20+M22)</f>
        <v>0</v>
      </c>
      <c r="I25" s="303"/>
      <c r="M25" s="250"/>
    </row>
    <row r="26" spans="1:17" ht="15" customHeight="1" x14ac:dyDescent="0.2">
      <c r="A26" s="118" t="s">
        <v>3</v>
      </c>
      <c r="B26" s="120" t="s">
        <v>155</v>
      </c>
      <c r="C26" s="120"/>
      <c r="D26" s="120"/>
      <c r="E26" s="120"/>
      <c r="F26" s="120"/>
      <c r="G26" s="120"/>
      <c r="M26" s="248">
        <f>M20+M19+M22</f>
        <v>0</v>
      </c>
      <c r="P26" s="122"/>
    </row>
    <row r="27" spans="1:17" s="133" customFormat="1" ht="15" customHeight="1" x14ac:dyDescent="0.2">
      <c r="A27" s="123" t="s">
        <v>3</v>
      </c>
      <c r="B27" s="131" t="s">
        <v>165</v>
      </c>
      <c r="C27" s="131"/>
      <c r="D27" s="131"/>
      <c r="E27" s="131"/>
      <c r="F27" s="131"/>
      <c r="G27" s="131"/>
      <c r="H27" s="132"/>
      <c r="I27" s="132"/>
      <c r="J27" s="132"/>
      <c r="K27" s="132"/>
      <c r="L27" s="132"/>
      <c r="M27" s="251" t="e">
        <f>M22/M17</f>
        <v>#DIV/0!</v>
      </c>
    </row>
    <row r="28" spans="1:17" s="133" customFormat="1" ht="5.0999999999999996" customHeight="1" thickBot="1" x14ac:dyDescent="0.25">
      <c r="A28" s="123"/>
      <c r="B28" s="131"/>
      <c r="C28" s="131"/>
      <c r="D28" s="131"/>
      <c r="E28" s="131"/>
      <c r="F28" s="131"/>
      <c r="G28" s="131"/>
      <c r="H28" s="132"/>
      <c r="I28" s="132"/>
      <c r="J28" s="132"/>
      <c r="K28" s="132"/>
      <c r="L28" s="132"/>
      <c r="M28" s="144"/>
    </row>
    <row r="29" spans="1:17" ht="15" customHeight="1" x14ac:dyDescent="0.2">
      <c r="A29" s="312" t="s">
        <v>106</v>
      </c>
      <c r="B29" s="312"/>
      <c r="C29" s="191"/>
      <c r="D29" s="191" t="s">
        <v>110</v>
      </c>
      <c r="E29" s="191"/>
      <c r="F29" s="191"/>
      <c r="G29" s="191"/>
      <c r="H29" s="191"/>
      <c r="I29" s="191"/>
      <c r="J29" s="191"/>
      <c r="K29" s="191"/>
      <c r="L29" s="172"/>
      <c r="M29" s="252" t="str">
        <f>IF(J18=0,"N/A",M19)</f>
        <v>N/A</v>
      </c>
      <c r="Q29" s="186"/>
    </row>
    <row r="30" spans="1:17" ht="15" customHeight="1" x14ac:dyDescent="0.2">
      <c r="A30" s="192"/>
      <c r="B30" s="192"/>
      <c r="C30" s="193"/>
      <c r="D30" s="193" t="s">
        <v>107</v>
      </c>
      <c r="E30" s="193"/>
      <c r="F30" s="193"/>
      <c r="G30" s="193"/>
      <c r="H30" s="193"/>
      <c r="I30" s="193"/>
      <c r="J30" s="193"/>
      <c r="K30" s="193"/>
      <c r="L30" s="184"/>
      <c r="M30" s="185" t="str">
        <f>IF(J18=0,"N/A",IF($N$15=FALSE,"N/A",M22))</f>
        <v>N/A</v>
      </c>
    </row>
    <row r="31" spans="1:17" ht="15" customHeight="1" x14ac:dyDescent="0.2">
      <c r="A31" s="193"/>
      <c r="B31" s="193"/>
      <c r="C31" s="193"/>
      <c r="D31" s="193" t="s">
        <v>108</v>
      </c>
      <c r="E31" s="193"/>
      <c r="F31" s="193"/>
      <c r="G31" s="193"/>
      <c r="H31" s="193"/>
      <c r="I31" s="193"/>
      <c r="J31" s="193"/>
      <c r="K31" s="193"/>
      <c r="L31" s="184"/>
      <c r="M31" s="222" t="str">
        <f>IF(J18=0,"N/A",IF($N$15=FALSE,J18-M29,J18-M29-M30))</f>
        <v>N/A</v>
      </c>
    </row>
    <row r="32" spans="1:17" ht="15" customHeight="1" x14ac:dyDescent="0.2">
      <c r="A32" s="194"/>
      <c r="B32" s="194"/>
      <c r="C32" s="194"/>
      <c r="D32" s="194"/>
      <c r="E32" s="311" t="s">
        <v>109</v>
      </c>
      <c r="F32" s="311"/>
      <c r="G32" s="311"/>
      <c r="H32" s="311"/>
      <c r="I32" s="311"/>
      <c r="J32" s="311"/>
      <c r="K32" s="311"/>
      <c r="L32" s="12"/>
      <c r="M32" s="225" t="str">
        <f>IF(J18=0,"N/A",M31/J18)</f>
        <v>N/A</v>
      </c>
      <c r="N32" s="219" t="s">
        <v>143</v>
      </c>
      <c r="O32" s="219" t="s">
        <v>144</v>
      </c>
      <c r="P32" s="219" t="s">
        <v>145</v>
      </c>
    </row>
    <row r="33" spans="1:16" ht="4.5" customHeight="1" thickBot="1" x14ac:dyDescent="0.25">
      <c r="A33" s="120"/>
      <c r="B33" s="120"/>
      <c r="C33" s="120"/>
      <c r="D33" s="120"/>
      <c r="E33" s="120"/>
      <c r="F33" s="120"/>
      <c r="G33" s="120"/>
      <c r="H33" s="120"/>
      <c r="I33" s="120"/>
      <c r="J33" s="171"/>
      <c r="K33" s="126"/>
      <c r="L33" s="175"/>
      <c r="M33" s="179"/>
    </row>
    <row r="34" spans="1:16" s="120" customFormat="1" ht="15.6" customHeight="1" thickBot="1" x14ac:dyDescent="0.3">
      <c r="A34" s="172" t="s">
        <v>52</v>
      </c>
      <c r="B34" s="172"/>
      <c r="C34" s="172"/>
      <c r="D34" s="172"/>
      <c r="E34" s="172"/>
      <c r="F34" s="173"/>
      <c r="G34" s="172"/>
      <c r="H34" s="173"/>
      <c r="I34" s="172"/>
      <c r="J34" s="173"/>
      <c r="K34" s="172"/>
      <c r="L34" s="174" t="s">
        <v>36</v>
      </c>
      <c r="M34" s="176"/>
      <c r="N34" s="221" t="b">
        <v>0</v>
      </c>
      <c r="O34" s="221" t="b">
        <v>0</v>
      </c>
      <c r="P34" s="221" t="b">
        <v>0</v>
      </c>
    </row>
    <row r="35" spans="1:16" s="120" customFormat="1" ht="15.75" thickBot="1" x14ac:dyDescent="0.3">
      <c r="A35" s="120" t="s">
        <v>51</v>
      </c>
      <c r="F35" s="125"/>
      <c r="H35" s="125"/>
      <c r="J35" s="121"/>
      <c r="L35" s="124"/>
      <c r="M35" s="143"/>
    </row>
    <row r="36" spans="1:16" s="119" customFormat="1" ht="15" customHeight="1" thickBot="1" x14ac:dyDescent="0.3">
      <c r="A36" s="126" t="s">
        <v>50</v>
      </c>
      <c r="B36" s="126"/>
      <c r="C36" s="126"/>
      <c r="D36" s="126"/>
      <c r="E36" s="126"/>
      <c r="F36" s="126"/>
      <c r="G36" s="126"/>
      <c r="H36" s="126"/>
      <c r="I36" s="126"/>
      <c r="J36" s="126"/>
      <c r="K36" s="127"/>
      <c r="L36" s="127"/>
      <c r="M36" s="169"/>
    </row>
    <row r="37" spans="1:16" ht="18" customHeight="1" thickBot="1" x14ac:dyDescent="0.25">
      <c r="A37" s="310" t="s">
        <v>5</v>
      </c>
      <c r="B37" s="310"/>
      <c r="C37" s="310"/>
      <c r="D37" s="310"/>
      <c r="E37" s="310"/>
      <c r="F37" s="310"/>
      <c r="G37" s="126"/>
      <c r="H37" s="128"/>
      <c r="I37" s="126"/>
      <c r="J37" s="128"/>
      <c r="K37" s="126"/>
      <c r="L37" s="12"/>
      <c r="M37" s="141"/>
    </row>
    <row r="38" spans="1:16" s="201" customFormat="1" ht="12" customHeight="1" thickTop="1" x14ac:dyDescent="0.2">
      <c r="A38" s="308" t="s">
        <v>6</v>
      </c>
      <c r="B38" s="308"/>
      <c r="C38" s="308"/>
      <c r="D38" s="308"/>
      <c r="E38" s="308"/>
      <c r="F38" s="308"/>
      <c r="G38" s="309">
        <f>L13+10</f>
        <v>10</v>
      </c>
      <c r="H38" s="309"/>
      <c r="I38" s="308" t="s">
        <v>7</v>
      </c>
      <c r="J38" s="308"/>
      <c r="K38" s="308"/>
      <c r="L38" s="308"/>
      <c r="M38" s="308"/>
    </row>
    <row r="39" spans="1:16" s="120" customFormat="1" ht="24" customHeight="1" x14ac:dyDescent="0.25">
      <c r="A39" s="295" t="s">
        <v>67</v>
      </c>
      <c r="B39" s="296"/>
      <c r="C39" s="296"/>
      <c r="D39" s="296"/>
      <c r="E39" s="296"/>
      <c r="F39" s="296"/>
      <c r="G39" s="296"/>
      <c r="H39" s="296"/>
      <c r="I39" s="296"/>
      <c r="J39" s="296"/>
      <c r="K39" s="296"/>
      <c r="L39" s="296"/>
      <c r="M39" s="296"/>
      <c r="N39" s="220" t="s">
        <v>146</v>
      </c>
    </row>
    <row r="40" spans="1:16" s="120" customFormat="1" ht="13.5" customHeight="1" x14ac:dyDescent="0.25">
      <c r="A40" s="304" t="s">
        <v>68</v>
      </c>
      <c r="B40" s="296"/>
      <c r="C40" s="296"/>
      <c r="D40" s="296"/>
      <c r="E40" s="296"/>
      <c r="F40" s="296"/>
      <c r="G40" s="296"/>
      <c r="H40" s="296"/>
      <c r="I40" s="296"/>
      <c r="J40" s="296"/>
      <c r="K40" s="296"/>
      <c r="L40" s="296"/>
      <c r="M40" s="296"/>
      <c r="N40" s="221" t="b">
        <v>0</v>
      </c>
    </row>
    <row r="41" spans="1:16" ht="65.099999999999994" customHeight="1" thickBot="1" x14ac:dyDescent="0.25">
      <c r="A41" s="305" t="s">
        <v>71</v>
      </c>
      <c r="B41" s="305"/>
      <c r="C41" s="305"/>
      <c r="D41" s="305"/>
      <c r="E41" s="305"/>
      <c r="F41" s="305"/>
      <c r="G41" s="305"/>
      <c r="H41" s="305"/>
      <c r="I41" s="305"/>
      <c r="J41" s="305"/>
      <c r="K41" s="305"/>
      <c r="L41" s="305"/>
      <c r="M41" s="305"/>
      <c r="N41" s="12"/>
    </row>
    <row r="42" spans="1:16" ht="30" customHeight="1" x14ac:dyDescent="0.2">
      <c r="A42" s="306" t="s">
        <v>69</v>
      </c>
      <c r="B42" s="306"/>
      <c r="C42" s="306"/>
      <c r="D42" s="306"/>
      <c r="E42" s="306"/>
      <c r="F42" s="306"/>
      <c r="G42" s="306"/>
      <c r="H42" s="306"/>
      <c r="I42" s="306"/>
      <c r="J42" s="306"/>
      <c r="K42" s="306"/>
      <c r="L42" s="306"/>
      <c r="M42" s="306"/>
      <c r="N42" s="12"/>
    </row>
    <row r="43" spans="1:16" ht="6" customHeight="1" x14ac:dyDescent="0.2">
      <c r="A43" s="304"/>
      <c r="B43" s="304"/>
      <c r="C43" s="304"/>
      <c r="D43" s="304"/>
      <c r="E43" s="304"/>
      <c r="F43" s="304"/>
      <c r="G43" s="304"/>
      <c r="H43" s="304"/>
      <c r="I43" s="304"/>
      <c r="J43" s="304"/>
      <c r="K43" s="304"/>
      <c r="L43" s="304"/>
      <c r="M43" s="304"/>
      <c r="N43" s="12"/>
    </row>
    <row r="44" spans="1:16" ht="24" customHeight="1" x14ac:dyDescent="0.2">
      <c r="A44" s="318"/>
      <c r="B44" s="318"/>
      <c r="C44" s="318"/>
      <c r="D44" s="318"/>
      <c r="E44" s="318"/>
      <c r="F44" s="115"/>
      <c r="G44" s="292"/>
      <c r="H44" s="292"/>
      <c r="I44" s="292"/>
      <c r="J44" s="292"/>
      <c r="K44" s="292"/>
      <c r="L44" s="115"/>
      <c r="M44" s="170"/>
    </row>
    <row r="45" spans="1:16" s="129" customFormat="1" ht="12" customHeight="1" x14ac:dyDescent="0.15">
      <c r="A45" s="324" t="s">
        <v>171</v>
      </c>
      <c r="B45" s="313"/>
      <c r="C45" s="313"/>
      <c r="D45" s="313"/>
      <c r="E45" s="313"/>
      <c r="F45" s="149"/>
      <c r="G45" s="313" t="s">
        <v>61</v>
      </c>
      <c r="H45" s="313"/>
      <c r="I45" s="313"/>
      <c r="J45" s="313"/>
      <c r="K45" s="313"/>
      <c r="L45" s="149"/>
      <c r="M45" s="151" t="s">
        <v>17</v>
      </c>
    </row>
    <row r="46" spans="1:16" s="129" customFormat="1" ht="18" customHeight="1" x14ac:dyDescent="0.15">
      <c r="A46" s="264"/>
      <c r="B46" s="265" t="str">
        <f>IF(A48="Ian Erhardt","","Review by Director of Bond Capital Construction (Initials)")</f>
        <v>Review by Director of Bond Capital Construction (Initials)</v>
      </c>
      <c r="C46" s="263"/>
      <c r="D46" s="263"/>
      <c r="E46" s="263"/>
      <c r="F46" s="149"/>
      <c r="G46" s="263"/>
      <c r="H46" s="263"/>
      <c r="I46" s="263"/>
      <c r="J46" s="263"/>
      <c r="K46" s="263"/>
      <c r="L46" s="149"/>
      <c r="M46" s="263"/>
    </row>
    <row r="47" spans="1:16" s="129" customFormat="1" ht="5.0999999999999996" customHeight="1" x14ac:dyDescent="0.15">
      <c r="A47" s="266"/>
      <c r="B47" s="263"/>
      <c r="C47" s="263"/>
      <c r="D47" s="263"/>
      <c r="E47" s="263"/>
      <c r="F47" s="149"/>
      <c r="G47" s="263"/>
      <c r="H47" s="263"/>
      <c r="I47" s="263"/>
      <c r="J47" s="263"/>
      <c r="K47" s="263"/>
      <c r="L47" s="149"/>
      <c r="M47" s="263"/>
    </row>
    <row r="48" spans="1:16" s="12" customFormat="1" ht="15" customHeight="1" x14ac:dyDescent="0.2">
      <c r="A48" s="323" t="s">
        <v>90</v>
      </c>
      <c r="B48" s="323"/>
      <c r="C48" s="323"/>
      <c r="D48" s="323"/>
      <c r="E48" s="323"/>
      <c r="F48" s="115"/>
      <c r="G48" s="292"/>
      <c r="H48" s="292"/>
      <c r="I48" s="292"/>
      <c r="J48" s="292"/>
      <c r="K48" s="292"/>
      <c r="L48" s="115"/>
      <c r="M48" s="170"/>
    </row>
    <row r="49" spans="1:13" s="12" customFormat="1" ht="27.75" customHeight="1" x14ac:dyDescent="0.2">
      <c r="A49" s="325" t="s">
        <v>149</v>
      </c>
      <c r="B49" s="325"/>
      <c r="C49" s="325"/>
      <c r="D49" s="325"/>
      <c r="E49" s="325"/>
      <c r="F49" s="150"/>
      <c r="G49" s="313" t="s">
        <v>61</v>
      </c>
      <c r="H49" s="313"/>
      <c r="I49" s="313"/>
      <c r="J49" s="313"/>
      <c r="K49" s="313"/>
      <c r="L49" s="149"/>
      <c r="M49" s="151" t="s">
        <v>17</v>
      </c>
    </row>
    <row r="50" spans="1:13" ht="57" customHeight="1" x14ac:dyDescent="0.3">
      <c r="A50" s="322" t="s">
        <v>57</v>
      </c>
      <c r="B50" s="322"/>
      <c r="C50" s="322"/>
      <c r="D50" s="322"/>
      <c r="E50" s="322"/>
      <c r="F50" s="322"/>
      <c r="G50" s="322"/>
      <c r="H50" s="322"/>
      <c r="I50" s="322"/>
      <c r="J50" s="322"/>
      <c r="K50" s="322"/>
      <c r="L50" s="322"/>
      <c r="M50" s="322"/>
    </row>
    <row r="51" spans="1:13" ht="21" customHeight="1" x14ac:dyDescent="0.2">
      <c r="A51" s="319" t="s">
        <v>58</v>
      </c>
      <c r="B51" s="319"/>
      <c r="C51" s="319"/>
      <c r="D51" s="319"/>
      <c r="E51" s="319"/>
      <c r="F51" s="319"/>
      <c r="G51" s="319"/>
      <c r="H51" s="319"/>
      <c r="I51" s="319"/>
      <c r="J51" s="319"/>
      <c r="K51" s="319"/>
      <c r="L51" s="319"/>
      <c r="M51" s="319"/>
    </row>
    <row r="52" spans="1:13" s="155" customFormat="1" ht="18.75" customHeight="1" x14ac:dyDescent="0.15">
      <c r="A52" s="320"/>
      <c r="B52" s="321"/>
      <c r="C52" s="321"/>
      <c r="D52" s="321"/>
      <c r="E52" s="321"/>
      <c r="F52" s="152"/>
      <c r="G52" s="314"/>
      <c r="H52" s="314"/>
      <c r="I52" s="314"/>
      <c r="J52" s="314"/>
      <c r="K52" s="314"/>
      <c r="L52" s="152"/>
      <c r="M52" s="154"/>
    </row>
    <row r="53" spans="1:13" ht="25.5" customHeight="1" x14ac:dyDescent="0.2">
      <c r="A53" s="318"/>
      <c r="B53" s="318"/>
      <c r="C53" s="318"/>
      <c r="D53" s="318"/>
      <c r="E53" s="318"/>
      <c r="F53" s="115"/>
      <c r="G53" s="292"/>
      <c r="H53" s="292"/>
      <c r="I53" s="292"/>
      <c r="J53" s="292"/>
      <c r="K53" s="292"/>
      <c r="L53" s="153"/>
      <c r="M53" s="170"/>
    </row>
    <row r="54" spans="1:13" s="129" customFormat="1" ht="18" customHeight="1" x14ac:dyDescent="0.15">
      <c r="A54" s="316" t="s">
        <v>116</v>
      </c>
      <c r="B54" s="317"/>
      <c r="C54" s="317"/>
      <c r="D54" s="317"/>
      <c r="E54" s="317"/>
      <c r="F54" s="149"/>
      <c r="G54" s="313" t="s">
        <v>61</v>
      </c>
      <c r="H54" s="313"/>
      <c r="I54" s="313"/>
      <c r="J54" s="313"/>
      <c r="K54" s="313"/>
      <c r="L54" s="152"/>
      <c r="M54" s="200" t="s">
        <v>17</v>
      </c>
    </row>
    <row r="55" spans="1:13" ht="25.5" customHeight="1" x14ac:dyDescent="0.2">
      <c r="A55" s="315"/>
      <c r="B55" s="315"/>
      <c r="C55" s="315"/>
      <c r="D55" s="315"/>
      <c r="E55" s="315"/>
      <c r="F55" s="115"/>
      <c r="G55" s="292"/>
      <c r="H55" s="292"/>
      <c r="I55" s="292"/>
      <c r="J55" s="292"/>
      <c r="K55" s="292"/>
      <c r="L55" s="153"/>
      <c r="M55" s="170"/>
    </row>
    <row r="56" spans="1:13" s="129" customFormat="1" ht="18" customHeight="1" x14ac:dyDescent="0.15">
      <c r="A56" s="316" t="s">
        <v>62</v>
      </c>
      <c r="B56" s="317"/>
      <c r="C56" s="317"/>
      <c r="D56" s="317"/>
      <c r="E56" s="317"/>
      <c r="F56" s="149"/>
      <c r="G56" s="313" t="s">
        <v>61</v>
      </c>
      <c r="H56" s="313"/>
      <c r="I56" s="313"/>
      <c r="J56" s="313"/>
      <c r="K56" s="313"/>
      <c r="L56" s="152"/>
      <c r="M56" s="151" t="s">
        <v>17</v>
      </c>
    </row>
    <row r="57" spans="1:13" ht="25.5" customHeight="1" x14ac:dyDescent="0.2">
      <c r="A57" s="315"/>
      <c r="B57" s="315"/>
      <c r="C57" s="315"/>
      <c r="D57" s="315"/>
      <c r="E57" s="315"/>
      <c r="F57" s="115"/>
      <c r="G57" s="292"/>
      <c r="H57" s="292"/>
      <c r="I57" s="292"/>
      <c r="J57" s="292"/>
      <c r="K57" s="292"/>
      <c r="L57" s="153"/>
      <c r="M57" s="170"/>
    </row>
    <row r="58" spans="1:13" s="129" customFormat="1" ht="17.25" customHeight="1" x14ac:dyDescent="0.15">
      <c r="A58" s="316" t="s">
        <v>63</v>
      </c>
      <c r="B58" s="317"/>
      <c r="C58" s="317"/>
      <c r="D58" s="317"/>
      <c r="E58" s="317"/>
      <c r="F58" s="149"/>
      <c r="G58" s="313" t="s">
        <v>61</v>
      </c>
      <c r="H58" s="313"/>
      <c r="I58" s="313"/>
      <c r="J58" s="313"/>
      <c r="K58" s="313"/>
      <c r="L58" s="152"/>
      <c r="M58" s="151" t="s">
        <v>17</v>
      </c>
    </row>
    <row r="59" spans="1:13" ht="25.5" customHeight="1" x14ac:dyDescent="0.2">
      <c r="A59" s="315"/>
      <c r="B59" s="315"/>
      <c r="C59" s="315"/>
      <c r="D59" s="315"/>
      <c r="E59" s="315"/>
      <c r="F59" s="115"/>
      <c r="G59" s="292"/>
      <c r="H59" s="292"/>
      <c r="I59" s="292"/>
      <c r="J59" s="292"/>
      <c r="K59" s="292"/>
      <c r="L59" s="153"/>
      <c r="M59" s="170"/>
    </row>
    <row r="60" spans="1:13" s="129" customFormat="1" ht="17.25" customHeight="1" x14ac:dyDescent="0.15">
      <c r="A60" s="324" t="s">
        <v>89</v>
      </c>
      <c r="B60" s="313"/>
      <c r="C60" s="313"/>
      <c r="D60" s="313"/>
      <c r="E60" s="313"/>
      <c r="F60" s="149"/>
      <c r="G60" s="313" t="s">
        <v>61</v>
      </c>
      <c r="H60" s="313"/>
      <c r="I60" s="313"/>
      <c r="J60" s="313"/>
      <c r="K60" s="313"/>
      <c r="L60" s="149"/>
      <c r="M60" s="151" t="s">
        <v>17</v>
      </c>
    </row>
    <row r="61" spans="1:13" ht="25.5" customHeight="1" x14ac:dyDescent="0.2">
      <c r="A61" s="315"/>
      <c r="B61" s="315"/>
      <c r="C61" s="315"/>
      <c r="D61" s="315"/>
      <c r="E61" s="315"/>
      <c r="F61" s="115"/>
      <c r="G61" s="292"/>
      <c r="H61" s="292"/>
      <c r="I61" s="292"/>
      <c r="J61" s="292"/>
      <c r="K61" s="292"/>
      <c r="L61" s="115"/>
      <c r="M61" s="170"/>
    </row>
    <row r="62" spans="1:13" s="129" customFormat="1" ht="18" customHeight="1" x14ac:dyDescent="0.15">
      <c r="A62" s="316" t="s">
        <v>66</v>
      </c>
      <c r="B62" s="317"/>
      <c r="C62" s="317"/>
      <c r="D62" s="317"/>
      <c r="E62" s="317"/>
      <c r="F62" s="149"/>
      <c r="G62" s="313" t="s">
        <v>61</v>
      </c>
      <c r="H62" s="313"/>
      <c r="I62" s="313"/>
      <c r="J62" s="313"/>
      <c r="K62" s="313"/>
      <c r="L62" s="149"/>
      <c r="M62" s="151" t="s">
        <v>17</v>
      </c>
    </row>
    <row r="63" spans="1:13" ht="25.5" customHeight="1" x14ac:dyDescent="0.2">
      <c r="A63" s="315"/>
      <c r="B63" s="315"/>
      <c r="C63" s="315"/>
      <c r="D63" s="315"/>
      <c r="E63" s="315"/>
      <c r="F63" s="115"/>
      <c r="G63" s="292"/>
      <c r="H63" s="292"/>
      <c r="I63" s="292"/>
      <c r="J63" s="292"/>
      <c r="K63" s="292"/>
      <c r="L63" s="115"/>
      <c r="M63" s="170"/>
    </row>
    <row r="64" spans="1:13" s="129" customFormat="1" ht="18" customHeight="1" x14ac:dyDescent="0.15">
      <c r="A64" s="316" t="s">
        <v>64</v>
      </c>
      <c r="B64" s="317"/>
      <c r="C64" s="317"/>
      <c r="D64" s="317"/>
      <c r="E64" s="317"/>
      <c r="F64" s="149"/>
      <c r="G64" s="313" t="s">
        <v>61</v>
      </c>
      <c r="H64" s="313"/>
      <c r="I64" s="313"/>
      <c r="J64" s="313"/>
      <c r="K64" s="313"/>
      <c r="L64" s="149"/>
      <c r="M64" s="151" t="s">
        <v>17</v>
      </c>
    </row>
    <row r="65" spans="1:13" ht="25.5" customHeight="1" x14ac:dyDescent="0.2">
      <c r="A65" s="315"/>
      <c r="B65" s="315"/>
      <c r="C65" s="315"/>
      <c r="D65" s="315"/>
      <c r="E65" s="315"/>
      <c r="F65" s="115"/>
      <c r="G65" s="292"/>
      <c r="H65" s="292"/>
      <c r="I65" s="292"/>
      <c r="J65" s="292"/>
      <c r="K65" s="292"/>
      <c r="L65" s="115"/>
      <c r="M65" s="170"/>
    </row>
    <row r="66" spans="1:13" ht="18.75" customHeight="1" x14ac:dyDescent="0.2">
      <c r="A66" s="316" t="s">
        <v>65</v>
      </c>
      <c r="B66" s="317"/>
      <c r="C66" s="317"/>
      <c r="D66" s="317"/>
      <c r="E66" s="317"/>
      <c r="F66" s="149"/>
      <c r="G66" s="313" t="s">
        <v>61</v>
      </c>
      <c r="H66" s="313"/>
      <c r="I66" s="313"/>
      <c r="J66" s="313"/>
      <c r="K66" s="313"/>
      <c r="L66" s="149"/>
      <c r="M66" s="151" t="s">
        <v>17</v>
      </c>
    </row>
  </sheetData>
  <sheetProtection algorithmName="SHA-512" hashValue="wb6cJ89jCOsAmGFsILudHXXj0oBvB0gpgE4Mb58mdQG2+ciAhV97npg7csRvpo/WGDmLzHkja41xp5ZLYsRrQA==" saltValue="2wwtRI9/YHoVvz1KtHBJ8w==" spinCount="100000" sheet="1" selectLockedCells="1"/>
  <mergeCells count="83">
    <mergeCell ref="A10:B10"/>
    <mergeCell ref="E13:F13"/>
    <mergeCell ref="A11:D11"/>
    <mergeCell ref="E11:J11"/>
    <mergeCell ref="J24:K24"/>
    <mergeCell ref="H24:I24"/>
    <mergeCell ref="E10:J10"/>
    <mergeCell ref="A5:M5"/>
    <mergeCell ref="D1:L1"/>
    <mergeCell ref="D2:L2"/>
    <mergeCell ref="D3:L3"/>
    <mergeCell ref="A4:M4"/>
    <mergeCell ref="A6:M6"/>
    <mergeCell ref="A7:B7"/>
    <mergeCell ref="D7:E7"/>
    <mergeCell ref="A9:B9"/>
    <mergeCell ref="L9:M9"/>
    <mergeCell ref="A8:B8"/>
    <mergeCell ref="F7:G7"/>
    <mergeCell ref="H7:I7"/>
    <mergeCell ref="L7:M7"/>
    <mergeCell ref="E9:J9"/>
    <mergeCell ref="A66:E66"/>
    <mergeCell ref="A65:E65"/>
    <mergeCell ref="G61:K61"/>
    <mergeCell ref="G66:K66"/>
    <mergeCell ref="G65:K65"/>
    <mergeCell ref="A62:E62"/>
    <mergeCell ref="G64:K64"/>
    <mergeCell ref="G63:K63"/>
    <mergeCell ref="G62:K62"/>
    <mergeCell ref="A64:E64"/>
    <mergeCell ref="A63:E63"/>
    <mergeCell ref="A61:E61"/>
    <mergeCell ref="A60:E60"/>
    <mergeCell ref="G60:K60"/>
    <mergeCell ref="A57:E57"/>
    <mergeCell ref="G59:K59"/>
    <mergeCell ref="A59:E59"/>
    <mergeCell ref="A58:E58"/>
    <mergeCell ref="G58:K58"/>
    <mergeCell ref="G57:K57"/>
    <mergeCell ref="G44:K44"/>
    <mergeCell ref="A44:E44"/>
    <mergeCell ref="A51:M51"/>
    <mergeCell ref="A52:E52"/>
    <mergeCell ref="A50:M50"/>
    <mergeCell ref="A48:E48"/>
    <mergeCell ref="A45:E45"/>
    <mergeCell ref="G45:K45"/>
    <mergeCell ref="G49:K49"/>
    <mergeCell ref="A49:E49"/>
    <mergeCell ref="G48:K48"/>
    <mergeCell ref="G56:K56"/>
    <mergeCell ref="G55:K55"/>
    <mergeCell ref="G52:K52"/>
    <mergeCell ref="A55:E55"/>
    <mergeCell ref="A56:E56"/>
    <mergeCell ref="G53:K53"/>
    <mergeCell ref="A53:E53"/>
    <mergeCell ref="A54:E54"/>
    <mergeCell ref="G54:K54"/>
    <mergeCell ref="A43:M43"/>
    <mergeCell ref="A40:M40"/>
    <mergeCell ref="A41:M41"/>
    <mergeCell ref="A42:M42"/>
    <mergeCell ref="I13:J13"/>
    <mergeCell ref="A38:F38"/>
    <mergeCell ref="G38:H38"/>
    <mergeCell ref="I38:M38"/>
    <mergeCell ref="A37:F37"/>
    <mergeCell ref="E32:K32"/>
    <mergeCell ref="A29:B29"/>
    <mergeCell ref="N13:N14"/>
    <mergeCell ref="A12:D12"/>
    <mergeCell ref="E12:J12"/>
    <mergeCell ref="A39:M39"/>
    <mergeCell ref="L13:M13"/>
    <mergeCell ref="G16:L16"/>
    <mergeCell ref="E22:F22"/>
    <mergeCell ref="J18:K18"/>
    <mergeCell ref="B18:I18"/>
    <mergeCell ref="H25:I25"/>
  </mergeCells>
  <conditionalFormatting sqref="D7:E7 L9:M9 L13:M13 M34 M36 H7 L7 M17 E9:E13">
    <cfRule type="containsBlanks" dxfId="4" priority="10">
      <formula>LEN(TRIM(D7))=0</formula>
    </cfRule>
  </conditionalFormatting>
  <conditionalFormatting sqref="E22:F22">
    <cfRule type="cellIs" dxfId="3" priority="5" operator="equal">
      <formula>"unchanged"</formula>
    </cfRule>
  </conditionalFormatting>
  <conditionalFormatting sqref="M19">
    <cfRule type="cellIs" dxfId="2" priority="2" operator="equal">
      <formula>"N/A"</formula>
    </cfRule>
  </conditionalFormatting>
  <conditionalFormatting sqref="A46">
    <cfRule type="expression" dxfId="1" priority="1">
      <formula>$B46=""</formula>
    </cfRule>
  </conditionalFormatting>
  <dataValidations count="2">
    <dataValidation allowBlank="1" showInputMessage="1" showErrorMessage="1" prompt="If DCPC applies to the total amount of this CO, check the box above." sqref="J18:K18"/>
    <dataValidation type="list" allowBlank="1" showInputMessage="1" showErrorMessage="1" sqref="A48:E48">
      <formula1>"Dr. Rueben Smith,Ian Erhardt"</formula1>
    </dataValidation>
  </dataValidations>
  <printOptions horizontalCentered="1"/>
  <pageMargins left="0.25" right="0.25" top="0.25" bottom="0.25" header="0.3" footer="0.05"/>
  <pageSetup orientation="portrait" r:id="rId1"/>
  <headerFooter>
    <oddFooter>&amp;L&amp;"Arial,Regular"&amp;8CP-0261 Change Order DBB&amp;C&amp;"Arial,Regular"&amp;8Page &amp;P of &amp;N&amp;R&amp;"Arial,Regular"&amp;8&amp;K000000Revised 04/29/2022</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9525</xdr:colOff>
                    <xdr:row>32</xdr:row>
                    <xdr:rowOff>38100</xdr:rowOff>
                  </from>
                  <to>
                    <xdr:col>8</xdr:col>
                    <xdr:colOff>9525</xdr:colOff>
                    <xdr:row>34</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85725</xdr:colOff>
                    <xdr:row>32</xdr:row>
                    <xdr:rowOff>38100</xdr:rowOff>
                  </from>
                  <to>
                    <xdr:col>9</xdr:col>
                    <xdr:colOff>28575</xdr:colOff>
                    <xdr:row>34</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809625</xdr:colOff>
                    <xdr:row>32</xdr:row>
                    <xdr:rowOff>38100</xdr:rowOff>
                  </from>
                  <to>
                    <xdr:col>10</xdr:col>
                    <xdr:colOff>247650</xdr:colOff>
                    <xdr:row>34</xdr:row>
                    <xdr:rowOff>28575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85725</xdr:colOff>
                    <xdr:row>33</xdr:row>
                    <xdr:rowOff>171450</xdr:rowOff>
                  </from>
                  <to>
                    <xdr:col>8</xdr:col>
                    <xdr:colOff>447675</xdr:colOff>
                    <xdr:row>35</xdr:row>
                    <xdr:rowOff>28575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809625</xdr:colOff>
                    <xdr:row>33</xdr:row>
                    <xdr:rowOff>171450</xdr:rowOff>
                  </from>
                  <to>
                    <xdr:col>10</xdr:col>
                    <xdr:colOff>47625</xdr:colOff>
                    <xdr:row>35</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35</xdr:row>
                    <xdr:rowOff>171450</xdr:rowOff>
                  </from>
                  <to>
                    <xdr:col>8</xdr:col>
                    <xdr:colOff>38100</xdr:colOff>
                    <xdr:row>37</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85725</xdr:colOff>
                    <xdr:row>35</xdr:row>
                    <xdr:rowOff>161925</xdr:rowOff>
                  </from>
                  <to>
                    <xdr:col>9</xdr:col>
                    <xdr:colOff>28575</xdr:colOff>
                    <xdr:row>37</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809625</xdr:colOff>
                    <xdr:row>35</xdr:row>
                    <xdr:rowOff>171450</xdr:rowOff>
                  </from>
                  <to>
                    <xdr:col>10</xdr:col>
                    <xdr:colOff>266700</xdr:colOff>
                    <xdr:row>37</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38</xdr:row>
                    <xdr:rowOff>257175</xdr:rowOff>
                  </from>
                  <to>
                    <xdr:col>1</xdr:col>
                    <xdr:colOff>200025</xdr:colOff>
                    <xdr:row>40</xdr:row>
                    <xdr:rowOff>47625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35</xdr:row>
                    <xdr:rowOff>171450</xdr:rowOff>
                  </from>
                  <to>
                    <xdr:col>12</xdr:col>
                    <xdr:colOff>381000</xdr:colOff>
                    <xdr:row>37</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6</xdr:col>
                    <xdr:colOff>180975</xdr:colOff>
                    <xdr:row>14</xdr:row>
                    <xdr:rowOff>9525</xdr:rowOff>
                  </from>
                  <to>
                    <xdr:col>12</xdr:col>
                    <xdr:colOff>1285875</xdr:colOff>
                    <xdr:row>15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0"/>
  <sheetViews>
    <sheetView showGridLines="0" view="pageBreakPreview" zoomScale="85" zoomScaleNormal="100" zoomScaleSheetLayoutView="85" workbookViewId="0">
      <selection activeCell="A19" sqref="A19:B19"/>
    </sheetView>
  </sheetViews>
  <sheetFormatPr defaultRowHeight="15" x14ac:dyDescent="0.25"/>
  <cols>
    <col min="1" max="1" width="3.7109375" customWidth="1"/>
    <col min="2" max="2" width="8.570312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23" s="3" customFormat="1" ht="18" customHeight="1" x14ac:dyDescent="0.2">
      <c r="A1" s="377"/>
      <c r="B1" s="377"/>
      <c r="D1" s="375" t="s">
        <v>8</v>
      </c>
      <c r="E1" s="375"/>
      <c r="F1" s="375"/>
      <c r="G1" s="375"/>
      <c r="H1" s="375"/>
      <c r="I1" s="375"/>
      <c r="J1" s="375"/>
      <c r="K1" s="375"/>
      <c r="L1" s="375"/>
      <c r="M1" s="375"/>
      <c r="N1" s="4"/>
      <c r="O1" s="4"/>
      <c r="P1" s="4"/>
      <c r="Q1" s="4"/>
      <c r="R1" s="4"/>
      <c r="S1" s="4"/>
    </row>
    <row r="2" spans="1:23" s="3" customFormat="1" ht="14.45" customHeight="1" x14ac:dyDescent="0.2">
      <c r="A2" s="377"/>
      <c r="B2" s="377"/>
      <c r="D2" s="374" t="s">
        <v>9</v>
      </c>
      <c r="E2" s="374"/>
      <c r="F2" s="374"/>
      <c r="G2" s="374"/>
      <c r="H2" s="374"/>
      <c r="I2" s="374"/>
      <c r="J2" s="374"/>
      <c r="K2" s="374"/>
      <c r="L2" s="374"/>
      <c r="M2" s="374"/>
      <c r="N2" s="5"/>
      <c r="O2" s="5"/>
      <c r="P2" s="5"/>
      <c r="Q2" s="5"/>
      <c r="R2" s="5"/>
      <c r="S2" s="5"/>
    </row>
    <row r="3" spans="1:23" s="3" customFormat="1" ht="14.45" customHeight="1" x14ac:dyDescent="0.2">
      <c r="A3" s="377"/>
      <c r="B3" s="377"/>
      <c r="D3" s="374" t="s">
        <v>10</v>
      </c>
      <c r="E3" s="374"/>
      <c r="F3" s="374"/>
      <c r="G3" s="374"/>
      <c r="H3" s="374"/>
      <c r="I3" s="374"/>
      <c r="J3" s="374"/>
      <c r="K3" s="374"/>
      <c r="L3" s="374"/>
      <c r="M3" s="374"/>
      <c r="N3" s="5"/>
      <c r="O3" s="5"/>
      <c r="P3" s="5"/>
      <c r="Q3" s="5"/>
      <c r="R3" s="5"/>
      <c r="S3" s="5"/>
    </row>
    <row r="4" spans="1:23" s="3" customFormat="1" ht="5.45" customHeight="1" x14ac:dyDescent="0.2">
      <c r="A4" s="377"/>
      <c r="B4" s="377"/>
    </row>
    <row r="5" spans="1:23" ht="20.25" x14ac:dyDescent="0.3">
      <c r="A5" s="322" t="s">
        <v>114</v>
      </c>
      <c r="B5" s="322"/>
      <c r="C5" s="322"/>
      <c r="D5" s="322"/>
      <c r="E5" s="322"/>
      <c r="F5" s="322"/>
      <c r="G5" s="322"/>
      <c r="H5" s="322"/>
      <c r="I5" s="322"/>
      <c r="J5" s="322"/>
      <c r="K5" s="322"/>
      <c r="L5" s="322"/>
      <c r="M5" s="322"/>
      <c r="N5" s="322"/>
      <c r="O5" s="11"/>
      <c r="P5" s="11"/>
      <c r="Q5" s="11"/>
      <c r="R5" s="11"/>
      <c r="S5" s="11"/>
      <c r="T5" s="11"/>
      <c r="U5" s="11"/>
      <c r="V5" s="11"/>
      <c r="W5" s="11"/>
    </row>
    <row r="6" spans="1:23" ht="7.15" customHeight="1" x14ac:dyDescent="0.35">
      <c r="B6" s="10"/>
      <c r="C6" s="10"/>
      <c r="D6" s="10"/>
      <c r="E6" s="10"/>
      <c r="F6" s="10"/>
      <c r="G6" s="10"/>
      <c r="H6" s="10"/>
      <c r="I6" s="10"/>
      <c r="J6" s="10"/>
      <c r="K6" s="10"/>
      <c r="L6" s="10"/>
      <c r="M6" s="10"/>
      <c r="N6" s="11"/>
      <c r="O6" s="11"/>
      <c r="P6" s="11"/>
      <c r="Q6" s="11"/>
      <c r="R6" s="11"/>
      <c r="S6" s="11"/>
      <c r="T6" s="11"/>
      <c r="U6" s="11"/>
      <c r="V6" s="11"/>
      <c r="W6" s="11"/>
    </row>
    <row r="7" spans="1:23" s="1" customFormat="1" ht="13.15" customHeight="1" x14ac:dyDescent="0.2">
      <c r="A7" s="327" t="s">
        <v>15</v>
      </c>
      <c r="B7" s="327"/>
      <c r="C7" s="327"/>
      <c r="D7" s="367">
        <f>'CP-0261 CO DBB'!D7</f>
        <v>0</v>
      </c>
      <c r="E7" s="367"/>
      <c r="F7" s="12"/>
      <c r="G7" s="12"/>
      <c r="H7" s="12"/>
      <c r="I7" s="12"/>
      <c r="J7" s="13"/>
      <c r="K7" s="156"/>
      <c r="L7" s="12"/>
      <c r="M7" s="156"/>
      <c r="N7" s="12"/>
      <c r="O7" s="19"/>
      <c r="P7" s="19"/>
      <c r="Q7" s="19"/>
      <c r="R7" s="19"/>
      <c r="S7" s="19"/>
      <c r="T7" s="19"/>
      <c r="U7" s="19"/>
      <c r="V7" s="19"/>
      <c r="W7" s="19"/>
    </row>
    <row r="8" spans="1:23" s="1" customFormat="1" ht="13.15" customHeight="1" x14ac:dyDescent="0.2">
      <c r="B8" s="327" t="s">
        <v>13</v>
      </c>
      <c r="C8" s="327"/>
      <c r="D8" s="367">
        <f>'CP-0261 CO DBB'!H7</f>
        <v>0</v>
      </c>
      <c r="E8" s="367"/>
      <c r="F8" s="12"/>
      <c r="G8" s="12"/>
      <c r="H8" s="12"/>
      <c r="I8" s="12"/>
      <c r="J8" s="13"/>
      <c r="K8" s="156"/>
      <c r="L8" s="372"/>
      <c r="M8" s="373"/>
      <c r="N8" s="373"/>
      <c r="O8" s="19"/>
      <c r="P8" s="49"/>
      <c r="Q8" s="49"/>
      <c r="R8" s="49"/>
      <c r="S8" s="19"/>
      <c r="T8" s="19"/>
      <c r="U8" s="19"/>
      <c r="V8" s="19"/>
      <c r="W8" s="19"/>
    </row>
    <row r="9" spans="1:23" s="1" customFormat="1" ht="5.45" customHeight="1" x14ac:dyDescent="0.2">
      <c r="B9" s="327" t="s">
        <v>12</v>
      </c>
      <c r="C9" s="327"/>
      <c r="D9" s="368">
        <f>'CP-0261 CO DBB'!L7</f>
        <v>0</v>
      </c>
      <c r="E9" s="368"/>
      <c r="F9" s="12"/>
      <c r="G9" s="12"/>
      <c r="H9" s="12"/>
      <c r="I9" s="12"/>
      <c r="J9" s="13"/>
      <c r="K9" s="156"/>
      <c r="L9" s="130"/>
      <c r="M9" s="130"/>
      <c r="N9" s="12"/>
      <c r="O9" s="19"/>
      <c r="P9" s="49"/>
      <c r="Q9" s="49"/>
      <c r="R9" s="49"/>
      <c r="S9" s="19"/>
      <c r="T9" s="19"/>
      <c r="U9" s="19"/>
      <c r="V9" s="19"/>
      <c r="W9" s="19"/>
    </row>
    <row r="10" spans="1:23" s="1" customFormat="1" ht="6.6" customHeight="1" x14ac:dyDescent="0.2">
      <c r="B10" s="327"/>
      <c r="C10" s="327"/>
      <c r="D10" s="367"/>
      <c r="E10" s="367"/>
      <c r="F10" s="12"/>
      <c r="G10" s="12"/>
      <c r="H10" s="12"/>
      <c r="I10" s="12"/>
      <c r="J10" s="13"/>
      <c r="K10" s="18"/>
      <c r="L10" s="7"/>
      <c r="M10" s="7"/>
      <c r="N10" s="19"/>
      <c r="O10" s="19"/>
      <c r="P10" s="177"/>
      <c r="Q10" s="130"/>
      <c r="R10" s="130"/>
      <c r="S10" s="19"/>
      <c r="T10" s="19"/>
      <c r="U10" s="19"/>
      <c r="V10" s="19"/>
      <c r="W10" s="19"/>
    </row>
    <row r="11" spans="1:23" s="1" customFormat="1" ht="5.45" customHeight="1" x14ac:dyDescent="0.2">
      <c r="B11" s="18"/>
      <c r="C11" s="7"/>
      <c r="D11" s="7"/>
      <c r="E11" s="12"/>
      <c r="F11" s="12"/>
      <c r="G11" s="12"/>
      <c r="H11" s="12"/>
      <c r="I11" s="12"/>
      <c r="J11" s="20"/>
      <c r="K11" s="19"/>
      <c r="L11" s="19"/>
      <c r="M11" s="19"/>
      <c r="N11" s="19"/>
      <c r="O11" s="19"/>
      <c r="P11" s="178"/>
      <c r="Q11" s="130"/>
      <c r="R11" s="130"/>
      <c r="S11" s="19"/>
      <c r="T11" s="19"/>
      <c r="U11" s="19"/>
      <c r="V11" s="19"/>
      <c r="W11" s="19"/>
    </row>
    <row r="12" spans="1:23" s="1" customFormat="1" ht="12" x14ac:dyDescent="0.2">
      <c r="B12" s="283"/>
      <c r="C12" s="283"/>
      <c r="D12" s="12"/>
      <c r="E12" s="12"/>
      <c r="F12" s="12"/>
      <c r="G12" s="12"/>
      <c r="H12" s="12"/>
      <c r="I12" s="12"/>
      <c r="J12" s="12"/>
      <c r="K12" s="12"/>
      <c r="L12" s="12"/>
      <c r="M12" s="21"/>
      <c r="N12" s="19"/>
      <c r="O12" s="19"/>
      <c r="P12" s="19"/>
      <c r="Q12" s="19"/>
      <c r="R12" s="19"/>
      <c r="S12" s="19"/>
      <c r="T12" s="19"/>
      <c r="U12" s="19"/>
      <c r="V12" s="19"/>
      <c r="W12" s="19"/>
    </row>
    <row r="13" spans="1:23" s="1" customFormat="1" ht="23.25" customHeight="1" x14ac:dyDescent="0.2">
      <c r="B13" s="329" t="s">
        <v>14</v>
      </c>
      <c r="C13" s="329"/>
      <c r="D13" s="370">
        <f>'CP-0261 CO DBB'!E9</f>
        <v>0</v>
      </c>
      <c r="E13" s="370"/>
      <c r="F13" s="370"/>
      <c r="G13" s="370"/>
      <c r="H13" s="370"/>
      <c r="I13" s="370"/>
      <c r="J13" s="331" t="s">
        <v>16</v>
      </c>
      <c r="K13" s="371"/>
      <c r="L13" s="370">
        <f>'CP-0261 CO DBB'!L9</f>
        <v>0</v>
      </c>
      <c r="M13" s="370"/>
      <c r="N13" s="370"/>
      <c r="O13" s="19"/>
      <c r="P13" s="19"/>
      <c r="Q13" s="19"/>
      <c r="R13" s="19"/>
      <c r="S13" s="19"/>
      <c r="T13" s="19"/>
      <c r="U13" s="19"/>
      <c r="V13" s="19"/>
      <c r="W13" s="19"/>
    </row>
    <row r="14" spans="1:23" s="1" customFormat="1" ht="15" customHeight="1" x14ac:dyDescent="0.2">
      <c r="B14" s="329" t="s">
        <v>0</v>
      </c>
      <c r="C14" s="329"/>
      <c r="D14" s="339">
        <f>'CP-0261 CO DBB'!E10</f>
        <v>0</v>
      </c>
      <c r="E14" s="339"/>
      <c r="F14" s="339"/>
      <c r="G14" s="339"/>
      <c r="H14" s="339"/>
      <c r="I14" s="339"/>
      <c r="J14" s="49"/>
      <c r="K14" s="49"/>
      <c r="L14" s="49"/>
      <c r="M14" s="49"/>
      <c r="N14" s="12"/>
      <c r="O14" s="19"/>
      <c r="P14" s="19"/>
      <c r="Q14" s="19"/>
      <c r="R14" s="19"/>
      <c r="S14" s="19"/>
      <c r="T14" s="19"/>
      <c r="U14" s="19"/>
      <c r="V14" s="19"/>
      <c r="W14" s="19"/>
    </row>
    <row r="15" spans="1:23" s="1" customFormat="1" ht="23.25" customHeight="1" x14ac:dyDescent="0.2">
      <c r="B15" s="293" t="s">
        <v>115</v>
      </c>
      <c r="C15" s="293"/>
      <c r="D15" s="340">
        <f>'CP-0261 CO DBB'!E11</f>
        <v>0</v>
      </c>
      <c r="E15" s="340"/>
      <c r="F15" s="340"/>
      <c r="G15" s="340"/>
      <c r="H15" s="340"/>
      <c r="I15" s="340"/>
      <c r="J15" s="49"/>
      <c r="K15" s="49"/>
      <c r="L15" s="49"/>
      <c r="M15" s="49"/>
      <c r="N15" s="12"/>
      <c r="O15" s="19"/>
      <c r="P15" s="19"/>
      <c r="Q15" s="19"/>
      <c r="R15" s="19"/>
      <c r="S15" s="19"/>
      <c r="T15" s="19"/>
      <c r="U15" s="19"/>
      <c r="V15" s="19"/>
      <c r="W15" s="19"/>
    </row>
    <row r="16" spans="1:23" s="1" customFormat="1" ht="15" customHeight="1" x14ac:dyDescent="0.2">
      <c r="B16" s="293" t="s">
        <v>166</v>
      </c>
      <c r="C16" s="293"/>
      <c r="D16" s="253">
        <f>IF('CP-0261 CO DBB'!I13="",'CP-0261 CO DBB'!E13,'CP-0261 CO DBB'!E13&amp;"-"&amp;'CP-0261 CO DBB'!I13)</f>
        <v>0</v>
      </c>
      <c r="E16" s="227"/>
      <c r="F16" s="48"/>
      <c r="G16" s="48"/>
      <c r="H16" s="48"/>
      <c r="I16" s="48"/>
      <c r="J16" s="46"/>
      <c r="K16" s="40" t="s">
        <v>1</v>
      </c>
      <c r="L16" s="378">
        <f>'CP-0261 CO DBB'!L13</f>
        <v>0</v>
      </c>
      <c r="M16" s="378"/>
      <c r="N16" s="22"/>
      <c r="O16" s="19"/>
      <c r="P16" s="19"/>
      <c r="Q16" s="19"/>
      <c r="R16" s="19"/>
      <c r="S16" s="19"/>
      <c r="T16" s="19"/>
      <c r="U16" s="19"/>
      <c r="V16" s="19"/>
      <c r="W16" s="19"/>
    </row>
    <row r="17" spans="1:23" s="1" customFormat="1" ht="5.45" customHeight="1" x14ac:dyDescent="0.2">
      <c r="A17" s="34"/>
      <c r="B17" s="34"/>
      <c r="C17" s="34"/>
      <c r="D17" s="34"/>
      <c r="E17" s="34"/>
      <c r="F17" s="47"/>
      <c r="G17" s="47"/>
      <c r="H17" s="47"/>
      <c r="I17" s="47"/>
      <c r="J17" s="47"/>
      <c r="K17" s="32"/>
      <c r="L17" s="35"/>
      <c r="M17" s="35"/>
      <c r="N17" s="12"/>
      <c r="O17" s="19"/>
      <c r="P17" s="19"/>
      <c r="Q17" s="19"/>
      <c r="R17" s="19"/>
      <c r="S17" s="19"/>
      <c r="T17" s="19"/>
      <c r="U17" s="19"/>
      <c r="V17" s="19"/>
      <c r="W17" s="19"/>
    </row>
    <row r="18" spans="1:23" ht="65.45" customHeight="1" x14ac:dyDescent="0.25">
      <c r="A18" s="363" t="s">
        <v>81</v>
      </c>
      <c r="B18" s="364"/>
      <c r="C18" s="42" t="s">
        <v>82</v>
      </c>
      <c r="D18" s="363" t="s">
        <v>88</v>
      </c>
      <c r="E18" s="369"/>
      <c r="F18" s="369"/>
      <c r="G18" s="369"/>
      <c r="H18" s="369"/>
      <c r="I18" s="369"/>
      <c r="J18" s="369"/>
      <c r="K18" s="364"/>
      <c r="L18" s="43" t="s">
        <v>11</v>
      </c>
      <c r="M18" s="44" t="s">
        <v>83</v>
      </c>
      <c r="N18" s="45" t="s">
        <v>84</v>
      </c>
      <c r="O18" s="11"/>
      <c r="P18" s="11"/>
      <c r="Q18" s="11"/>
      <c r="R18" s="11"/>
      <c r="S18" s="11"/>
      <c r="T18" s="11"/>
      <c r="U18" s="11"/>
      <c r="V18" s="11"/>
      <c r="W18" s="11"/>
    </row>
    <row r="19" spans="1:23" s="159" customFormat="1" ht="14.45" customHeight="1" x14ac:dyDescent="0.25">
      <c r="A19" s="365"/>
      <c r="B19" s="366"/>
      <c r="C19" s="158"/>
      <c r="D19" s="347"/>
      <c r="E19" s="348"/>
      <c r="F19" s="348"/>
      <c r="G19" s="348"/>
      <c r="H19" s="348"/>
      <c r="I19" s="348"/>
      <c r="J19" s="348"/>
      <c r="K19" s="349"/>
      <c r="L19" s="157"/>
      <c r="M19" s="55">
        <v>0</v>
      </c>
      <c r="N19" s="56">
        <v>0</v>
      </c>
    </row>
    <row r="20" spans="1:23" s="159" customFormat="1" ht="14.45" customHeight="1" x14ac:dyDescent="0.25">
      <c r="A20" s="345"/>
      <c r="B20" s="346"/>
      <c r="C20" s="158"/>
      <c r="D20" s="347"/>
      <c r="E20" s="348"/>
      <c r="F20" s="348"/>
      <c r="G20" s="348"/>
      <c r="H20" s="348"/>
      <c r="I20" s="348"/>
      <c r="J20" s="348"/>
      <c r="K20" s="349"/>
      <c r="L20" s="157"/>
      <c r="M20" s="55">
        <v>0</v>
      </c>
      <c r="N20" s="56">
        <v>0</v>
      </c>
    </row>
    <row r="21" spans="1:23" s="159" customFormat="1" x14ac:dyDescent="0.25">
      <c r="A21" s="345"/>
      <c r="B21" s="346"/>
      <c r="C21" s="158"/>
      <c r="D21" s="347"/>
      <c r="E21" s="348"/>
      <c r="F21" s="348"/>
      <c r="G21" s="348"/>
      <c r="H21" s="348"/>
      <c r="I21" s="348"/>
      <c r="J21" s="348"/>
      <c r="K21" s="349"/>
      <c r="L21" s="157"/>
      <c r="M21" s="55">
        <v>0</v>
      </c>
      <c r="N21" s="56">
        <v>0</v>
      </c>
    </row>
    <row r="22" spans="1:23" s="159" customFormat="1" x14ac:dyDescent="0.25">
      <c r="A22" s="345"/>
      <c r="B22" s="346"/>
      <c r="C22" s="158"/>
      <c r="D22" s="347"/>
      <c r="E22" s="348"/>
      <c r="F22" s="348"/>
      <c r="G22" s="348"/>
      <c r="H22" s="348"/>
      <c r="I22" s="348"/>
      <c r="J22" s="348"/>
      <c r="K22" s="349"/>
      <c r="L22" s="157"/>
      <c r="M22" s="55">
        <v>0</v>
      </c>
      <c r="N22" s="56">
        <v>0</v>
      </c>
    </row>
    <row r="23" spans="1:23" s="159" customFormat="1" x14ac:dyDescent="0.25">
      <c r="A23" s="345"/>
      <c r="B23" s="346"/>
      <c r="C23" s="158"/>
      <c r="D23" s="347"/>
      <c r="E23" s="348"/>
      <c r="F23" s="348"/>
      <c r="G23" s="348"/>
      <c r="H23" s="348"/>
      <c r="I23" s="348"/>
      <c r="J23" s="348"/>
      <c r="K23" s="349"/>
      <c r="L23" s="157"/>
      <c r="M23" s="55">
        <v>0</v>
      </c>
      <c r="N23" s="56">
        <v>0</v>
      </c>
    </row>
    <row r="24" spans="1:23" s="159" customFormat="1" x14ac:dyDescent="0.25">
      <c r="A24" s="345"/>
      <c r="B24" s="346"/>
      <c r="C24" s="158"/>
      <c r="D24" s="347"/>
      <c r="E24" s="348"/>
      <c r="F24" s="348"/>
      <c r="G24" s="348"/>
      <c r="H24" s="348"/>
      <c r="I24" s="348"/>
      <c r="J24" s="348"/>
      <c r="K24" s="349"/>
      <c r="L24" s="157"/>
      <c r="M24" s="55">
        <v>0</v>
      </c>
      <c r="N24" s="56">
        <v>0</v>
      </c>
    </row>
    <row r="25" spans="1:23" s="159" customFormat="1" x14ac:dyDescent="0.25">
      <c r="A25" s="345"/>
      <c r="B25" s="346"/>
      <c r="C25" s="158"/>
      <c r="D25" s="347"/>
      <c r="E25" s="348"/>
      <c r="F25" s="348"/>
      <c r="G25" s="348"/>
      <c r="H25" s="348"/>
      <c r="I25" s="348"/>
      <c r="J25" s="348"/>
      <c r="K25" s="349"/>
      <c r="L25" s="157"/>
      <c r="M25" s="55">
        <v>0</v>
      </c>
      <c r="N25" s="56">
        <v>0</v>
      </c>
    </row>
    <row r="26" spans="1:23" s="159" customFormat="1" x14ac:dyDescent="0.25">
      <c r="A26" s="345"/>
      <c r="B26" s="346"/>
      <c r="C26" s="158"/>
      <c r="D26" s="347"/>
      <c r="E26" s="348"/>
      <c r="F26" s="348"/>
      <c r="G26" s="348"/>
      <c r="H26" s="348"/>
      <c r="I26" s="348"/>
      <c r="J26" s="348"/>
      <c r="K26" s="349"/>
      <c r="L26" s="157"/>
      <c r="M26" s="55">
        <v>0</v>
      </c>
      <c r="N26" s="56">
        <v>0</v>
      </c>
    </row>
    <row r="27" spans="1:23" s="159" customFormat="1" x14ac:dyDescent="0.25">
      <c r="A27" s="345"/>
      <c r="B27" s="346"/>
      <c r="C27" s="158"/>
      <c r="D27" s="347"/>
      <c r="E27" s="348"/>
      <c r="F27" s="348"/>
      <c r="G27" s="348"/>
      <c r="H27" s="348"/>
      <c r="I27" s="348"/>
      <c r="J27" s="348"/>
      <c r="K27" s="349"/>
      <c r="L27" s="157"/>
      <c r="M27" s="55">
        <v>0</v>
      </c>
      <c r="N27" s="56">
        <v>0</v>
      </c>
    </row>
    <row r="28" spans="1:23" s="159" customFormat="1" x14ac:dyDescent="0.25">
      <c r="A28" s="345"/>
      <c r="B28" s="346"/>
      <c r="C28" s="158"/>
      <c r="D28" s="347"/>
      <c r="E28" s="348"/>
      <c r="F28" s="348"/>
      <c r="G28" s="348"/>
      <c r="H28" s="348"/>
      <c r="I28" s="348"/>
      <c r="J28" s="348"/>
      <c r="K28" s="349"/>
      <c r="L28" s="157"/>
      <c r="M28" s="55">
        <v>0</v>
      </c>
      <c r="N28" s="56">
        <v>0</v>
      </c>
    </row>
    <row r="29" spans="1:23" s="159" customFormat="1" x14ac:dyDescent="0.25">
      <c r="A29" s="345"/>
      <c r="B29" s="346"/>
      <c r="C29" s="158"/>
      <c r="D29" s="347"/>
      <c r="E29" s="348"/>
      <c r="F29" s="348"/>
      <c r="G29" s="348"/>
      <c r="H29" s="348"/>
      <c r="I29" s="348"/>
      <c r="J29" s="348"/>
      <c r="K29" s="349"/>
      <c r="L29" s="157"/>
      <c r="M29" s="55">
        <v>0</v>
      </c>
      <c r="N29" s="56">
        <v>0</v>
      </c>
    </row>
    <row r="30" spans="1:23" s="159" customFormat="1" x14ac:dyDescent="0.25">
      <c r="A30" s="345"/>
      <c r="B30" s="346"/>
      <c r="C30" s="158"/>
      <c r="D30" s="347"/>
      <c r="E30" s="348"/>
      <c r="F30" s="348"/>
      <c r="G30" s="348"/>
      <c r="H30" s="348"/>
      <c r="I30" s="348"/>
      <c r="J30" s="348"/>
      <c r="K30" s="349"/>
      <c r="L30" s="157"/>
      <c r="M30" s="55">
        <v>0</v>
      </c>
      <c r="N30" s="56">
        <v>0</v>
      </c>
    </row>
    <row r="31" spans="1:23" s="159" customFormat="1" x14ac:dyDescent="0.25">
      <c r="A31" s="345"/>
      <c r="B31" s="346"/>
      <c r="C31" s="158"/>
      <c r="D31" s="347"/>
      <c r="E31" s="348"/>
      <c r="F31" s="348"/>
      <c r="G31" s="348"/>
      <c r="H31" s="348"/>
      <c r="I31" s="348"/>
      <c r="J31" s="348"/>
      <c r="K31" s="349"/>
      <c r="L31" s="157"/>
      <c r="M31" s="55">
        <v>0</v>
      </c>
      <c r="N31" s="56">
        <v>0</v>
      </c>
    </row>
    <row r="32" spans="1:23" s="159" customFormat="1" x14ac:dyDescent="0.25">
      <c r="A32" s="345"/>
      <c r="B32" s="346"/>
      <c r="C32" s="158"/>
      <c r="D32" s="347"/>
      <c r="E32" s="348"/>
      <c r="F32" s="348"/>
      <c r="G32" s="348"/>
      <c r="H32" s="348"/>
      <c r="I32" s="348"/>
      <c r="J32" s="348"/>
      <c r="K32" s="349"/>
      <c r="L32" s="157"/>
      <c r="M32" s="55">
        <v>0</v>
      </c>
      <c r="N32" s="56">
        <v>0</v>
      </c>
    </row>
    <row r="33" spans="1:14" s="159" customFormat="1" x14ac:dyDescent="0.25">
      <c r="A33" s="345"/>
      <c r="B33" s="346"/>
      <c r="C33" s="158"/>
      <c r="D33" s="347"/>
      <c r="E33" s="348"/>
      <c r="F33" s="348"/>
      <c r="G33" s="348"/>
      <c r="H33" s="348"/>
      <c r="I33" s="348"/>
      <c r="J33" s="348"/>
      <c r="K33" s="349"/>
      <c r="L33" s="157"/>
      <c r="M33" s="55">
        <v>0</v>
      </c>
      <c r="N33" s="56">
        <v>0</v>
      </c>
    </row>
    <row r="34" spans="1:14" s="159" customFormat="1" x14ac:dyDescent="0.25">
      <c r="A34" s="345"/>
      <c r="B34" s="346"/>
      <c r="C34" s="158"/>
      <c r="D34" s="347"/>
      <c r="E34" s="348"/>
      <c r="F34" s="348"/>
      <c r="G34" s="348"/>
      <c r="H34" s="348"/>
      <c r="I34" s="348"/>
      <c r="J34" s="348"/>
      <c r="K34" s="349"/>
      <c r="L34" s="157"/>
      <c r="M34" s="55">
        <v>0</v>
      </c>
      <c r="N34" s="56">
        <v>0</v>
      </c>
    </row>
    <row r="35" spans="1:14" s="159" customFormat="1" x14ac:dyDescent="0.25">
      <c r="A35" s="345"/>
      <c r="B35" s="346"/>
      <c r="C35" s="158"/>
      <c r="D35" s="347"/>
      <c r="E35" s="348"/>
      <c r="F35" s="348"/>
      <c r="G35" s="348"/>
      <c r="H35" s="348"/>
      <c r="I35" s="348"/>
      <c r="J35" s="348"/>
      <c r="K35" s="349"/>
      <c r="L35" s="157"/>
      <c r="M35" s="55">
        <v>0</v>
      </c>
      <c r="N35" s="56">
        <v>0</v>
      </c>
    </row>
    <row r="36" spans="1:14" s="159" customFormat="1" x14ac:dyDescent="0.25">
      <c r="A36" s="345"/>
      <c r="B36" s="346"/>
      <c r="C36" s="158"/>
      <c r="D36" s="347"/>
      <c r="E36" s="348"/>
      <c r="F36" s="348"/>
      <c r="G36" s="348"/>
      <c r="H36" s="348"/>
      <c r="I36" s="348"/>
      <c r="J36" s="348"/>
      <c r="K36" s="349"/>
      <c r="L36" s="157"/>
      <c r="M36" s="55">
        <v>0</v>
      </c>
      <c r="N36" s="56">
        <v>0</v>
      </c>
    </row>
    <row r="37" spans="1:14" s="159" customFormat="1" x14ac:dyDescent="0.25">
      <c r="A37" s="345"/>
      <c r="B37" s="346"/>
      <c r="C37" s="158"/>
      <c r="D37" s="347"/>
      <c r="E37" s="348"/>
      <c r="F37" s="348"/>
      <c r="G37" s="348"/>
      <c r="H37" s="348"/>
      <c r="I37" s="348"/>
      <c r="J37" s="348"/>
      <c r="K37" s="349"/>
      <c r="L37" s="157"/>
      <c r="M37" s="55">
        <v>0</v>
      </c>
      <c r="N37" s="56">
        <v>0</v>
      </c>
    </row>
    <row r="38" spans="1:14" s="159" customFormat="1" x14ac:dyDescent="0.25">
      <c r="A38" s="345"/>
      <c r="B38" s="346"/>
      <c r="C38" s="158"/>
      <c r="D38" s="347"/>
      <c r="E38" s="348"/>
      <c r="F38" s="348"/>
      <c r="G38" s="348"/>
      <c r="H38" s="348"/>
      <c r="I38" s="348"/>
      <c r="J38" s="348"/>
      <c r="K38" s="349"/>
      <c r="L38" s="157"/>
      <c r="M38" s="55">
        <v>0</v>
      </c>
      <c r="N38" s="56">
        <v>0</v>
      </c>
    </row>
    <row r="39" spans="1:14" s="159" customFormat="1" x14ac:dyDescent="0.25">
      <c r="A39" s="345"/>
      <c r="B39" s="346"/>
      <c r="C39" s="158"/>
      <c r="D39" s="347"/>
      <c r="E39" s="348"/>
      <c r="F39" s="348"/>
      <c r="G39" s="348"/>
      <c r="H39" s="348"/>
      <c r="I39" s="348"/>
      <c r="J39" s="348"/>
      <c r="K39" s="349"/>
      <c r="L39" s="157"/>
      <c r="M39" s="55">
        <v>0</v>
      </c>
      <c r="N39" s="56">
        <v>0</v>
      </c>
    </row>
    <row r="40" spans="1:14" s="159" customFormat="1" x14ac:dyDescent="0.25">
      <c r="A40" s="345"/>
      <c r="B40" s="346"/>
      <c r="C40" s="158"/>
      <c r="D40" s="347"/>
      <c r="E40" s="348"/>
      <c r="F40" s="348"/>
      <c r="G40" s="348"/>
      <c r="H40" s="348"/>
      <c r="I40" s="348"/>
      <c r="J40" s="348"/>
      <c r="K40" s="349"/>
      <c r="L40" s="157"/>
      <c r="M40" s="55">
        <v>0</v>
      </c>
      <c r="N40" s="56">
        <v>0</v>
      </c>
    </row>
    <row r="41" spans="1:14" s="159" customFormat="1" x14ac:dyDescent="0.25">
      <c r="A41" s="345"/>
      <c r="B41" s="346"/>
      <c r="C41" s="158"/>
      <c r="D41" s="347"/>
      <c r="E41" s="348"/>
      <c r="F41" s="348"/>
      <c r="G41" s="348"/>
      <c r="H41" s="348"/>
      <c r="I41" s="348"/>
      <c r="J41" s="348"/>
      <c r="K41" s="349"/>
      <c r="L41" s="157"/>
      <c r="M41" s="55">
        <v>0</v>
      </c>
      <c r="N41" s="56">
        <v>0</v>
      </c>
    </row>
    <row r="42" spans="1:14" s="159" customFormat="1" x14ac:dyDescent="0.25">
      <c r="A42" s="345"/>
      <c r="B42" s="346"/>
      <c r="C42" s="158"/>
      <c r="D42" s="347"/>
      <c r="E42" s="348"/>
      <c r="F42" s="348"/>
      <c r="G42" s="348"/>
      <c r="H42" s="348"/>
      <c r="I42" s="348"/>
      <c r="J42" s="348"/>
      <c r="K42" s="349"/>
      <c r="L42" s="157"/>
      <c r="M42" s="55">
        <v>0</v>
      </c>
      <c r="N42" s="56">
        <v>0</v>
      </c>
    </row>
    <row r="43" spans="1:14" s="159" customFormat="1" x14ac:dyDescent="0.25">
      <c r="A43" s="345"/>
      <c r="B43" s="346"/>
      <c r="C43" s="158"/>
      <c r="D43" s="347"/>
      <c r="E43" s="348"/>
      <c r="F43" s="348"/>
      <c r="G43" s="348"/>
      <c r="H43" s="348"/>
      <c r="I43" s="348"/>
      <c r="J43" s="348"/>
      <c r="K43" s="349"/>
      <c r="L43" s="157"/>
      <c r="M43" s="55">
        <v>0</v>
      </c>
      <c r="N43" s="56">
        <v>0</v>
      </c>
    </row>
    <row r="44" spans="1:14" s="159" customFormat="1" x14ac:dyDescent="0.25">
      <c r="A44" s="345"/>
      <c r="B44" s="346"/>
      <c r="C44" s="158"/>
      <c r="D44" s="347"/>
      <c r="E44" s="348"/>
      <c r="F44" s="348"/>
      <c r="G44" s="348"/>
      <c r="H44" s="348"/>
      <c r="I44" s="348"/>
      <c r="J44" s="348"/>
      <c r="K44" s="349"/>
      <c r="L44" s="157"/>
      <c r="M44" s="55">
        <v>0</v>
      </c>
      <c r="N44" s="56">
        <v>0</v>
      </c>
    </row>
    <row r="45" spans="1:14" s="159" customFormat="1" x14ac:dyDescent="0.25">
      <c r="A45" s="345"/>
      <c r="B45" s="346"/>
      <c r="C45" s="158"/>
      <c r="D45" s="347"/>
      <c r="E45" s="348"/>
      <c r="F45" s="348"/>
      <c r="G45" s="348"/>
      <c r="H45" s="348"/>
      <c r="I45" s="348"/>
      <c r="J45" s="348"/>
      <c r="K45" s="349"/>
      <c r="L45" s="157"/>
      <c r="M45" s="55">
        <v>0</v>
      </c>
      <c r="N45" s="56">
        <v>0</v>
      </c>
    </row>
    <row r="46" spans="1:14" s="159" customFormat="1" x14ac:dyDescent="0.25">
      <c r="A46" s="345"/>
      <c r="B46" s="346"/>
      <c r="C46" s="158"/>
      <c r="D46" s="347"/>
      <c r="E46" s="348"/>
      <c r="F46" s="348"/>
      <c r="G46" s="348"/>
      <c r="H46" s="348"/>
      <c r="I46" s="348"/>
      <c r="J46" s="348"/>
      <c r="K46" s="349"/>
      <c r="L46" s="157"/>
      <c r="M46" s="55">
        <v>0</v>
      </c>
      <c r="N46" s="56">
        <v>0</v>
      </c>
    </row>
    <row r="47" spans="1:14" s="159" customFormat="1" x14ac:dyDescent="0.25">
      <c r="A47" s="345"/>
      <c r="B47" s="346"/>
      <c r="C47" s="158"/>
      <c r="D47" s="347"/>
      <c r="E47" s="348"/>
      <c r="F47" s="348"/>
      <c r="G47" s="348"/>
      <c r="H47" s="348"/>
      <c r="I47" s="348"/>
      <c r="J47" s="348"/>
      <c r="K47" s="349"/>
      <c r="L47" s="157"/>
      <c r="M47" s="55">
        <v>0</v>
      </c>
      <c r="N47" s="56">
        <v>0</v>
      </c>
    </row>
    <row r="48" spans="1:14" s="159" customFormat="1" x14ac:dyDescent="0.25">
      <c r="A48" s="345"/>
      <c r="B48" s="346"/>
      <c r="C48" s="158"/>
      <c r="D48" s="347"/>
      <c r="E48" s="348"/>
      <c r="F48" s="348"/>
      <c r="G48" s="348"/>
      <c r="H48" s="348"/>
      <c r="I48" s="348"/>
      <c r="J48" s="348"/>
      <c r="K48" s="349"/>
      <c r="L48" s="157"/>
      <c r="M48" s="55">
        <v>0</v>
      </c>
      <c r="N48" s="56">
        <v>0</v>
      </c>
    </row>
    <row r="49" spans="1:23" s="159" customFormat="1" x14ac:dyDescent="0.25">
      <c r="A49" s="345"/>
      <c r="B49" s="346"/>
      <c r="C49" s="158"/>
      <c r="D49" s="347"/>
      <c r="E49" s="348"/>
      <c r="F49" s="348"/>
      <c r="G49" s="348"/>
      <c r="H49" s="348"/>
      <c r="I49" s="348"/>
      <c r="J49" s="348"/>
      <c r="K49" s="349"/>
      <c r="L49" s="157"/>
      <c r="M49" s="55">
        <v>0</v>
      </c>
      <c r="N49" s="56">
        <v>0</v>
      </c>
    </row>
    <row r="50" spans="1:23" s="159" customFormat="1" x14ac:dyDescent="0.25">
      <c r="A50" s="345"/>
      <c r="B50" s="346"/>
      <c r="C50" s="158"/>
      <c r="D50" s="347"/>
      <c r="E50" s="348"/>
      <c r="F50" s="348"/>
      <c r="G50" s="348"/>
      <c r="H50" s="348"/>
      <c r="I50" s="348"/>
      <c r="J50" s="348"/>
      <c r="K50" s="349"/>
      <c r="L50" s="157"/>
      <c r="M50" s="55">
        <v>0</v>
      </c>
      <c r="N50" s="56">
        <v>0</v>
      </c>
    </row>
    <row r="51" spans="1:23" s="159" customFormat="1" x14ac:dyDescent="0.25">
      <c r="A51" s="345"/>
      <c r="B51" s="346"/>
      <c r="C51" s="158"/>
      <c r="D51" s="347"/>
      <c r="E51" s="348"/>
      <c r="F51" s="348"/>
      <c r="G51" s="348"/>
      <c r="H51" s="348"/>
      <c r="I51" s="348"/>
      <c r="J51" s="348"/>
      <c r="K51" s="349"/>
      <c r="L51" s="157"/>
      <c r="M51" s="55">
        <v>0</v>
      </c>
      <c r="N51" s="56">
        <v>0</v>
      </c>
    </row>
    <row r="52" spans="1:23" s="159" customFormat="1" x14ac:dyDescent="0.25">
      <c r="A52" s="345"/>
      <c r="B52" s="346"/>
      <c r="C52" s="158"/>
      <c r="D52" s="347"/>
      <c r="E52" s="348"/>
      <c r="F52" s="348"/>
      <c r="G52" s="348"/>
      <c r="H52" s="348"/>
      <c r="I52" s="348"/>
      <c r="J52" s="348"/>
      <c r="K52" s="349"/>
      <c r="L52" s="157"/>
      <c r="M52" s="55">
        <v>0</v>
      </c>
      <c r="N52" s="56">
        <v>0</v>
      </c>
    </row>
    <row r="53" spans="1:23" s="159" customFormat="1" x14ac:dyDescent="0.25">
      <c r="A53" s="345"/>
      <c r="B53" s="346"/>
      <c r="C53" s="158"/>
      <c r="D53" s="347"/>
      <c r="E53" s="348"/>
      <c r="F53" s="348"/>
      <c r="G53" s="348"/>
      <c r="H53" s="348"/>
      <c r="I53" s="348"/>
      <c r="J53" s="348"/>
      <c r="K53" s="349"/>
      <c r="L53" s="157"/>
      <c r="M53" s="55">
        <v>0</v>
      </c>
      <c r="N53" s="56">
        <v>0</v>
      </c>
    </row>
    <row r="54" spans="1:23" s="159" customFormat="1" x14ac:dyDescent="0.25">
      <c r="A54" s="345"/>
      <c r="B54" s="346"/>
      <c r="C54" s="158"/>
      <c r="D54" s="347"/>
      <c r="E54" s="348"/>
      <c r="F54" s="348"/>
      <c r="G54" s="348"/>
      <c r="H54" s="348"/>
      <c r="I54" s="348"/>
      <c r="J54" s="348"/>
      <c r="K54" s="349"/>
      <c r="L54" s="157"/>
      <c r="M54" s="55">
        <v>0</v>
      </c>
      <c r="N54" s="56">
        <v>0</v>
      </c>
    </row>
    <row r="55" spans="1:23" ht="14.45" customHeight="1" x14ac:dyDescent="0.25">
      <c r="A55" s="50"/>
      <c r="B55" s="39"/>
      <c r="C55" s="39"/>
      <c r="D55" s="39"/>
      <c r="E55" s="39"/>
      <c r="F55" s="39"/>
      <c r="G55" s="39"/>
      <c r="H55" s="39"/>
      <c r="I55" s="51"/>
      <c r="J55" s="337" t="s">
        <v>85</v>
      </c>
      <c r="K55" s="337"/>
      <c r="L55" s="337"/>
      <c r="M55" s="337"/>
      <c r="N55" s="52">
        <f>SUM(M19:M54)</f>
        <v>0</v>
      </c>
      <c r="O55" s="11"/>
      <c r="P55" s="11"/>
      <c r="Q55" s="11"/>
      <c r="R55" s="11"/>
      <c r="S55" s="11"/>
      <c r="T55" s="11"/>
      <c r="U55" s="11"/>
      <c r="V55" s="11"/>
      <c r="W55" s="11"/>
    </row>
    <row r="56" spans="1:23" x14ac:dyDescent="0.25">
      <c r="A56" s="50"/>
      <c r="B56" s="39"/>
      <c r="C56" s="39"/>
      <c r="D56" s="39"/>
      <c r="E56" s="39"/>
      <c r="F56" s="39"/>
      <c r="G56" s="39"/>
      <c r="H56" s="39"/>
      <c r="I56" s="51"/>
      <c r="J56" s="376" t="s">
        <v>86</v>
      </c>
      <c r="K56" s="376"/>
      <c r="L56" s="376"/>
      <c r="M56" s="376"/>
      <c r="N56" s="53">
        <f>SUM(N19:N54)</f>
        <v>0</v>
      </c>
      <c r="O56" s="11"/>
      <c r="P56" s="11"/>
      <c r="Q56" s="11"/>
      <c r="R56" s="11"/>
      <c r="S56" s="11"/>
      <c r="T56" s="11"/>
      <c r="U56" s="11"/>
      <c r="V56" s="11"/>
      <c r="W56" s="11"/>
    </row>
    <row r="57" spans="1:23" x14ac:dyDescent="0.25">
      <c r="A57" s="50"/>
      <c r="B57" s="39"/>
      <c r="C57" s="39"/>
      <c r="D57" s="39"/>
      <c r="E57" s="39"/>
      <c r="F57" s="39"/>
      <c r="G57" s="39"/>
      <c r="H57" s="39"/>
      <c r="I57" s="54"/>
      <c r="J57" s="337" t="s">
        <v>87</v>
      </c>
      <c r="K57" s="337"/>
      <c r="L57" s="337"/>
      <c r="M57" s="337"/>
      <c r="N57" s="52">
        <f>N55+N56</f>
        <v>0</v>
      </c>
      <c r="O57" s="180"/>
      <c r="P57" s="11"/>
      <c r="Q57" s="11"/>
      <c r="R57" s="11"/>
      <c r="S57" s="11"/>
      <c r="T57" s="11"/>
      <c r="U57" s="11"/>
      <c r="V57" s="11"/>
      <c r="W57" s="11"/>
    </row>
    <row r="58" spans="1:23" x14ac:dyDescent="0.25">
      <c r="B58" s="8"/>
      <c r="C58" s="1"/>
      <c r="D58" s="2"/>
      <c r="E58" s="2"/>
      <c r="F58" s="2"/>
      <c r="G58" s="2"/>
      <c r="H58" s="2"/>
      <c r="I58" s="9"/>
      <c r="J58" s="9"/>
      <c r="K58" s="9"/>
      <c r="L58" s="9"/>
      <c r="M58" s="6"/>
      <c r="O58" s="11"/>
      <c r="P58" s="11"/>
      <c r="Q58" s="11"/>
      <c r="R58" s="11"/>
      <c r="S58" s="11"/>
      <c r="T58" s="11"/>
      <c r="U58" s="11"/>
      <c r="V58" s="11"/>
      <c r="W58" s="11"/>
    </row>
    <row r="59" spans="1:23" x14ac:dyDescent="0.25">
      <c r="A59" s="338" t="s">
        <v>112</v>
      </c>
      <c r="B59" s="338"/>
      <c r="C59" s="338"/>
      <c r="D59" s="338"/>
      <c r="E59" s="338"/>
      <c r="F59" s="338"/>
      <c r="G59" s="338"/>
      <c r="H59" s="338"/>
      <c r="I59" s="338"/>
      <c r="J59" s="338"/>
      <c r="K59" s="338"/>
      <c r="L59" s="36"/>
      <c r="M59" s="36"/>
      <c r="N59" s="36"/>
      <c r="O59" s="11"/>
      <c r="P59" s="11"/>
      <c r="Q59" s="11"/>
      <c r="R59" s="11"/>
      <c r="S59" s="11"/>
      <c r="T59" s="11"/>
      <c r="U59" s="11"/>
      <c r="V59" s="11"/>
      <c r="W59" s="11"/>
    </row>
    <row r="60" spans="1:23" x14ac:dyDescent="0.25">
      <c r="A60" s="350" t="s">
        <v>41</v>
      </c>
      <c r="B60" s="351"/>
      <c r="C60" s="351"/>
      <c r="D60" s="351"/>
      <c r="E60" s="352"/>
      <c r="F60" s="342" t="s">
        <v>39</v>
      </c>
      <c r="G60" s="342"/>
      <c r="H60" s="359" t="s">
        <v>40</v>
      </c>
      <c r="I60" s="360"/>
      <c r="J60" s="341" t="s">
        <v>38</v>
      </c>
      <c r="K60" s="342"/>
      <c r="L60" s="33"/>
      <c r="O60" s="11"/>
      <c r="P60" s="11"/>
      <c r="Q60" s="11"/>
      <c r="R60" s="11"/>
      <c r="S60" s="11"/>
      <c r="T60" s="11"/>
      <c r="U60" s="11"/>
      <c r="V60" s="11"/>
      <c r="W60" s="11"/>
    </row>
    <row r="61" spans="1:23" x14ac:dyDescent="0.25">
      <c r="A61" s="31">
        <v>1</v>
      </c>
      <c r="B61" s="353" t="s">
        <v>43</v>
      </c>
      <c r="C61" s="353"/>
      <c r="D61" s="353"/>
      <c r="E61" s="354"/>
      <c r="F61" s="343">
        <f>SUMIF(L19:L54,"=1",M19:M54)</f>
        <v>0</v>
      </c>
      <c r="G61" s="344"/>
      <c r="H61" s="361">
        <f>SUMIF(L19:L54,"=1",N19:N54)</f>
        <v>0</v>
      </c>
      <c r="I61" s="362"/>
      <c r="J61" s="343">
        <f>SUM(F61:H61)</f>
        <v>0</v>
      </c>
      <c r="K61" s="344"/>
      <c r="L61" s="6"/>
      <c r="O61" s="11"/>
      <c r="P61" s="11"/>
      <c r="Q61" s="11"/>
      <c r="R61" s="11"/>
      <c r="S61" s="11"/>
      <c r="T61" s="11"/>
      <c r="U61" s="11"/>
      <c r="V61" s="11"/>
      <c r="W61" s="11"/>
    </row>
    <row r="62" spans="1:23" x14ac:dyDescent="0.25">
      <c r="A62" s="31">
        <v>2</v>
      </c>
      <c r="B62" s="355" t="s">
        <v>59</v>
      </c>
      <c r="C62" s="355"/>
      <c r="D62" s="355"/>
      <c r="E62" s="356"/>
      <c r="F62" s="343">
        <f>SUMIF(L19:L54,"=2",M19:M54)</f>
        <v>0</v>
      </c>
      <c r="G62" s="344"/>
      <c r="H62" s="361">
        <f>SUMIF(L19:L54,"=2",N19:N54)</f>
        <v>0</v>
      </c>
      <c r="I62" s="362"/>
      <c r="J62" s="343">
        <f>SUM(F62:H62)</f>
        <v>0</v>
      </c>
      <c r="K62" s="344"/>
      <c r="L62" s="6"/>
      <c r="O62" s="11"/>
      <c r="P62" s="11"/>
      <c r="Q62" s="11"/>
      <c r="R62" s="11"/>
      <c r="S62" s="11"/>
      <c r="T62" s="11"/>
      <c r="U62" s="11"/>
      <c r="V62" s="11"/>
      <c r="W62" s="11"/>
    </row>
    <row r="63" spans="1:23" x14ac:dyDescent="0.25">
      <c r="A63" s="31">
        <v>3</v>
      </c>
      <c r="B63" s="355" t="s">
        <v>42</v>
      </c>
      <c r="C63" s="355"/>
      <c r="D63" s="355"/>
      <c r="E63" s="356"/>
      <c r="F63" s="343">
        <f>SUMIF(L19:L54,"=3",M19:M54)</f>
        <v>0</v>
      </c>
      <c r="G63" s="344"/>
      <c r="H63" s="361">
        <f>SUMIF(L19:L54,"=3",N19:N54)</f>
        <v>0</v>
      </c>
      <c r="I63" s="362"/>
      <c r="J63" s="343">
        <f>SUM(F63:H63)</f>
        <v>0</v>
      </c>
      <c r="K63" s="344"/>
      <c r="L63" s="6"/>
      <c r="O63" s="11"/>
      <c r="P63" s="11"/>
      <c r="Q63" s="11"/>
      <c r="R63" s="11"/>
      <c r="S63" s="11"/>
      <c r="T63" s="11"/>
      <c r="U63" s="11"/>
      <c r="V63" s="11"/>
      <c r="W63" s="11"/>
    </row>
    <row r="64" spans="1:23" x14ac:dyDescent="0.25">
      <c r="A64" s="31">
        <v>4</v>
      </c>
      <c r="B64" s="355" t="s">
        <v>72</v>
      </c>
      <c r="C64" s="355"/>
      <c r="D64" s="355"/>
      <c r="E64" s="356"/>
      <c r="F64" s="343">
        <f>SUMIF(L19:L54,"=4",M19:M54)</f>
        <v>0</v>
      </c>
      <c r="G64" s="344"/>
      <c r="H64" s="361">
        <f>SUMIF(L19:L54,"=4",N19:N54)</f>
        <v>0</v>
      </c>
      <c r="I64" s="362"/>
      <c r="J64" s="343">
        <f>SUM(F64:H64)</f>
        <v>0</v>
      </c>
      <c r="K64" s="344"/>
      <c r="L64" s="6"/>
      <c r="O64" s="11"/>
      <c r="P64" s="11"/>
      <c r="Q64" s="11"/>
      <c r="R64" s="11"/>
      <c r="S64" s="11"/>
      <c r="T64" s="11"/>
      <c r="U64" s="11"/>
      <c r="V64" s="11"/>
      <c r="W64" s="11"/>
    </row>
    <row r="65" spans="1:23" x14ac:dyDescent="0.25">
      <c r="A65" s="195">
        <v>5</v>
      </c>
      <c r="B65" s="357" t="s">
        <v>91</v>
      </c>
      <c r="C65" s="357"/>
      <c r="D65" s="357"/>
      <c r="E65" s="358"/>
      <c r="F65" s="343">
        <f>SUMIF(L19:L54,"=5",M19:M54)</f>
        <v>0</v>
      </c>
      <c r="G65" s="344"/>
      <c r="H65" s="361">
        <f>SUMIF(L19:L54,"=5",N19:N54)</f>
        <v>0</v>
      </c>
      <c r="I65" s="362"/>
      <c r="J65" s="343">
        <f>SUM(F65:H65)</f>
        <v>0</v>
      </c>
      <c r="K65" s="344"/>
      <c r="L65" s="6"/>
      <c r="O65" s="11"/>
      <c r="P65" s="11"/>
      <c r="Q65" s="11"/>
      <c r="R65" s="11"/>
      <c r="S65" s="11"/>
      <c r="T65" s="11"/>
      <c r="U65" s="11"/>
      <c r="V65" s="11"/>
      <c r="W65" s="11"/>
    </row>
    <row r="66" spans="1:23" ht="6" customHeight="1" x14ac:dyDescent="0.25">
      <c r="O66" s="11"/>
      <c r="P66" s="11"/>
      <c r="Q66" s="11"/>
      <c r="R66" s="11"/>
      <c r="S66" s="11"/>
      <c r="T66" s="11"/>
      <c r="U66" s="11"/>
      <c r="V66" s="11"/>
      <c r="W66" s="11"/>
    </row>
    <row r="67" spans="1:23" ht="14.45" customHeight="1" x14ac:dyDescent="0.25">
      <c r="L67" s="39"/>
      <c r="M67" s="39"/>
      <c r="N67" s="39"/>
      <c r="O67" s="11"/>
      <c r="P67" s="11"/>
      <c r="Q67" s="11"/>
      <c r="R67" s="11"/>
      <c r="S67" s="11"/>
      <c r="T67" s="11"/>
      <c r="U67" s="11"/>
      <c r="V67" s="11"/>
      <c r="W67" s="11"/>
    </row>
    <row r="68" spans="1:23" x14ac:dyDescent="0.25">
      <c r="A68" s="37"/>
      <c r="B68" s="39"/>
      <c r="C68" s="39"/>
      <c r="D68" s="39"/>
      <c r="E68" s="39"/>
      <c r="F68" s="39"/>
      <c r="G68" s="39"/>
      <c r="H68" s="39"/>
      <c r="I68" s="39"/>
      <c r="J68" s="39"/>
      <c r="K68" s="39"/>
      <c r="L68" s="39"/>
      <c r="M68" s="39"/>
      <c r="N68" s="39"/>
    </row>
    <row r="69" spans="1:23" x14ac:dyDescent="0.25">
      <c r="A69" s="37"/>
      <c r="M69" s="41"/>
      <c r="N69" s="41"/>
    </row>
    <row r="70" spans="1:23" x14ac:dyDescent="0.25">
      <c r="A70" s="37"/>
      <c r="M70" s="41"/>
      <c r="N70" s="41"/>
    </row>
  </sheetData>
  <sheetProtection algorithmName="SHA-512" hashValue="+6fO0dJc6UFs1/4nbZilMLwNDsx9qH9VRxwNWFtQ4bde7ETabpOB7Wn3/FetL9KKlnQ6+bp3PZftlzv3dKA/fQ==" saltValue="ThimjQfBaHWsrqvSnPeICg==" spinCount="100000" sheet="1" formatRows="0" insertRows="0" deleteRows="0" selectLockedCells="1"/>
  <mergeCells count="125">
    <mergeCell ref="L13:N13"/>
    <mergeCell ref="D38:K38"/>
    <mergeCell ref="D39:K39"/>
    <mergeCell ref="D40:K40"/>
    <mergeCell ref="D41:K41"/>
    <mergeCell ref="D42:K42"/>
    <mergeCell ref="D43:K43"/>
    <mergeCell ref="L16:M16"/>
    <mergeCell ref="A31:B31"/>
    <mergeCell ref="A32:B32"/>
    <mergeCell ref="A33:B33"/>
    <mergeCell ref="A34:B34"/>
    <mergeCell ref="A24:B24"/>
    <mergeCell ref="A25:B25"/>
    <mergeCell ref="A26:B26"/>
    <mergeCell ref="A27:B27"/>
    <mergeCell ref="A28:B28"/>
    <mergeCell ref="A29:B29"/>
    <mergeCell ref="A41:B41"/>
    <mergeCell ref="A42:B42"/>
    <mergeCell ref="A43:B43"/>
    <mergeCell ref="A44:B44"/>
    <mergeCell ref="A53:B53"/>
    <mergeCell ref="A54:B54"/>
    <mergeCell ref="D54:K54"/>
    <mergeCell ref="D45:K45"/>
    <mergeCell ref="D46:K46"/>
    <mergeCell ref="D47:K47"/>
    <mergeCell ref="D48:K48"/>
    <mergeCell ref="D49:K49"/>
    <mergeCell ref="D50:K50"/>
    <mergeCell ref="D51:K51"/>
    <mergeCell ref="D52:K52"/>
    <mergeCell ref="D53:K53"/>
    <mergeCell ref="L8:N8"/>
    <mergeCell ref="D2:M2"/>
    <mergeCell ref="D3:M3"/>
    <mergeCell ref="B8:C8"/>
    <mergeCell ref="A5:N5"/>
    <mergeCell ref="D1:M1"/>
    <mergeCell ref="J56:M56"/>
    <mergeCell ref="J55:M55"/>
    <mergeCell ref="A30:B30"/>
    <mergeCell ref="D24:K24"/>
    <mergeCell ref="D25:K25"/>
    <mergeCell ref="D26:K26"/>
    <mergeCell ref="D27:K27"/>
    <mergeCell ref="D28:K28"/>
    <mergeCell ref="D29:K29"/>
    <mergeCell ref="D30:K30"/>
    <mergeCell ref="D31:K31"/>
    <mergeCell ref="D32:K32"/>
    <mergeCell ref="D33:K33"/>
    <mergeCell ref="D34:K34"/>
    <mergeCell ref="D35:K35"/>
    <mergeCell ref="D36:K36"/>
    <mergeCell ref="D37:K37"/>
    <mergeCell ref="A1:B4"/>
    <mergeCell ref="A7:C7"/>
    <mergeCell ref="A18:B18"/>
    <mergeCell ref="A19:B19"/>
    <mergeCell ref="A20:B20"/>
    <mergeCell ref="A21:B21"/>
    <mergeCell ref="A22:B22"/>
    <mergeCell ref="A23:B23"/>
    <mergeCell ref="D7:E7"/>
    <mergeCell ref="D8:E8"/>
    <mergeCell ref="B9:C10"/>
    <mergeCell ref="D9:E10"/>
    <mergeCell ref="D18:K18"/>
    <mergeCell ref="D19:K19"/>
    <mergeCell ref="D20:K20"/>
    <mergeCell ref="D21:K21"/>
    <mergeCell ref="D22:K22"/>
    <mergeCell ref="D23:K23"/>
    <mergeCell ref="B12:C12"/>
    <mergeCell ref="B13:C13"/>
    <mergeCell ref="D13:I13"/>
    <mergeCell ref="J13:K13"/>
    <mergeCell ref="B14:C14"/>
    <mergeCell ref="J65:K65"/>
    <mergeCell ref="A60:E60"/>
    <mergeCell ref="B61:E61"/>
    <mergeCell ref="B62:E62"/>
    <mergeCell ref="B65:E65"/>
    <mergeCell ref="F60:G60"/>
    <mergeCell ref="F61:G61"/>
    <mergeCell ref="F62:G62"/>
    <mergeCell ref="F65:G65"/>
    <mergeCell ref="H60:I60"/>
    <mergeCell ref="H61:I61"/>
    <mergeCell ref="H62:I62"/>
    <mergeCell ref="H65:I65"/>
    <mergeCell ref="B63:E63"/>
    <mergeCell ref="F63:G63"/>
    <mergeCell ref="H63:I63"/>
    <mergeCell ref="J63:K63"/>
    <mergeCell ref="B64:E64"/>
    <mergeCell ref="F64:G64"/>
    <mergeCell ref="H64:I64"/>
    <mergeCell ref="J64:K64"/>
    <mergeCell ref="J57:M57"/>
    <mergeCell ref="A59:K59"/>
    <mergeCell ref="B16:C16"/>
    <mergeCell ref="D14:I14"/>
    <mergeCell ref="B15:C15"/>
    <mergeCell ref="D15:I15"/>
    <mergeCell ref="J60:K60"/>
    <mergeCell ref="J61:K61"/>
    <mergeCell ref="J62:K62"/>
    <mergeCell ref="A35:B35"/>
    <mergeCell ref="A36:B36"/>
    <mergeCell ref="A37:B37"/>
    <mergeCell ref="A38:B38"/>
    <mergeCell ref="A39:B39"/>
    <mergeCell ref="A40:B40"/>
    <mergeCell ref="A50:B50"/>
    <mergeCell ref="A51:B51"/>
    <mergeCell ref="A52:B52"/>
    <mergeCell ref="A45:B45"/>
    <mergeCell ref="A46:B46"/>
    <mergeCell ref="A47:B47"/>
    <mergeCell ref="A48:B48"/>
    <mergeCell ref="A49:B49"/>
    <mergeCell ref="D44:K44"/>
  </mergeCells>
  <dataValidations disablePrompts="1" count="1">
    <dataValidation type="decimal" operator="lessThanOrEqual" allowBlank="1" showInputMessage="1" showErrorMessage="1" errorTitle="Negative value" error="Negative value needs to be entered." sqref="N19:N54">
      <formula1>0</formula1>
    </dataValidation>
  </dataValidations>
  <pageMargins left="0.45" right="0.45" top="0.5" bottom="0.5" header="0" footer="0.3"/>
  <pageSetup scale="70" orientation="portrait" r:id="rId1"/>
  <headerFooter>
    <oddFooter>&amp;L&amp;"Arial,Regular"&amp;8CP-0261 Change Order DBB&amp;C&amp;"Arial,Regular"&amp;8Page &amp;P of &amp;N&amp;R&amp;"Arial,Regular"&amp;8&amp;K000000Revised 03/19/2021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V65"/>
  <sheetViews>
    <sheetView showGridLines="0" showRuler="0" view="pageBreakPreview" zoomScale="85" zoomScaleNormal="70" zoomScaleSheetLayoutView="85" zoomScalePageLayoutView="70" workbookViewId="0">
      <selection activeCell="B20" sqref="B20"/>
    </sheetView>
  </sheetViews>
  <sheetFormatPr defaultColWidth="8.85546875" defaultRowHeight="14.25" x14ac:dyDescent="0.2"/>
  <cols>
    <col min="1" max="1" width="24" style="23" customWidth="1"/>
    <col min="2" max="2" width="11.7109375" style="23" customWidth="1"/>
    <col min="3" max="3" width="2.5703125" style="23" customWidth="1"/>
    <col min="4" max="4" width="10.7109375" style="23" customWidth="1"/>
    <col min="5" max="5" width="8.7109375" style="23" customWidth="1"/>
    <col min="6" max="6" width="8.85546875" style="23" customWidth="1"/>
    <col min="7" max="7" width="2.5703125" style="23" customWidth="1"/>
    <col min="8" max="8" width="11.28515625" style="23" customWidth="1"/>
    <col min="9" max="10" width="2.42578125" style="23" customWidth="1"/>
    <col min="11" max="12" width="14.42578125" style="23" customWidth="1"/>
    <col min="13" max="13" width="16.85546875" style="23" customWidth="1"/>
    <col min="14" max="14" width="2.5703125" style="23" customWidth="1"/>
    <col min="15" max="15" width="14.5703125" style="23" customWidth="1"/>
    <col min="16" max="16" width="2.5703125" style="23" customWidth="1"/>
    <col min="17" max="17" width="14.5703125" style="23" customWidth="1"/>
    <col min="18" max="18" width="2.5703125" style="23" customWidth="1"/>
    <col min="19" max="19" width="2.42578125" style="23" customWidth="1"/>
    <col min="20" max="20" width="11.28515625" style="23" customWidth="1"/>
    <col min="21" max="21" width="2.42578125" style="23" customWidth="1"/>
    <col min="22" max="16384" width="8.85546875" style="23"/>
  </cols>
  <sheetData>
    <row r="1" spans="1:22" ht="18" customHeight="1" x14ac:dyDescent="0.2">
      <c r="B1" s="287" t="s">
        <v>8</v>
      </c>
      <c r="C1" s="287"/>
      <c r="D1" s="287"/>
      <c r="E1" s="287"/>
      <c r="F1" s="287"/>
      <c r="G1" s="287"/>
      <c r="H1" s="287"/>
      <c r="I1" s="287"/>
      <c r="J1" s="287"/>
      <c r="K1" s="287"/>
      <c r="L1" s="287"/>
      <c r="M1" s="287"/>
      <c r="N1" s="287"/>
      <c r="O1" s="287"/>
      <c r="P1" s="287"/>
      <c r="Q1" s="287"/>
      <c r="R1" s="57"/>
      <c r="S1" s="57"/>
      <c r="T1" s="57"/>
    </row>
    <row r="2" spans="1:22" ht="14.45" customHeight="1" x14ac:dyDescent="0.2">
      <c r="B2" s="288" t="s">
        <v>9</v>
      </c>
      <c r="C2" s="288"/>
      <c r="D2" s="288"/>
      <c r="E2" s="288"/>
      <c r="F2" s="288"/>
      <c r="G2" s="288"/>
      <c r="H2" s="288"/>
      <c r="I2" s="288"/>
      <c r="J2" s="288"/>
      <c r="K2" s="288"/>
      <c r="L2" s="288"/>
      <c r="M2" s="288"/>
      <c r="N2" s="288"/>
      <c r="O2" s="288"/>
      <c r="P2" s="288"/>
      <c r="Q2" s="288"/>
      <c r="R2" s="58"/>
      <c r="S2" s="58"/>
      <c r="T2" s="58"/>
    </row>
    <row r="3" spans="1:22" ht="14.45" customHeight="1" x14ac:dyDescent="0.2">
      <c r="B3" s="288" t="s">
        <v>10</v>
      </c>
      <c r="C3" s="288"/>
      <c r="D3" s="288"/>
      <c r="E3" s="288"/>
      <c r="F3" s="288"/>
      <c r="G3" s="288"/>
      <c r="H3" s="288"/>
      <c r="I3" s="288"/>
      <c r="J3" s="288"/>
      <c r="K3" s="288"/>
      <c r="L3" s="288"/>
      <c r="M3" s="288"/>
      <c r="N3" s="288"/>
      <c r="O3" s="288"/>
      <c r="P3" s="288"/>
      <c r="Q3" s="288"/>
      <c r="R3" s="58"/>
      <c r="S3" s="58"/>
      <c r="T3" s="58"/>
    </row>
    <row r="4" spans="1:22" ht="15" thickBot="1" x14ac:dyDescent="0.25"/>
    <row r="5" spans="1:22" ht="22.5" customHeight="1" x14ac:dyDescent="0.25">
      <c r="A5" s="463" t="s">
        <v>49</v>
      </c>
      <c r="B5" s="464"/>
      <c r="C5" s="464"/>
      <c r="D5" s="464"/>
      <c r="E5" s="464"/>
      <c r="F5" s="464"/>
      <c r="G5" s="464"/>
      <c r="H5" s="464"/>
      <c r="I5" s="464"/>
      <c r="J5" s="464"/>
      <c r="K5" s="464"/>
      <c r="L5" s="464"/>
      <c r="M5" s="464"/>
      <c r="N5" s="464"/>
      <c r="O5" s="464"/>
      <c r="P5" s="464"/>
      <c r="Q5" s="464"/>
      <c r="R5" s="464"/>
      <c r="S5" s="464"/>
      <c r="T5" s="464"/>
      <c r="U5" s="59"/>
    </row>
    <row r="6" spans="1:22" ht="22.5" customHeight="1" thickBot="1" x14ac:dyDescent="0.3">
      <c r="A6" s="465" t="s">
        <v>119</v>
      </c>
      <c r="B6" s="466"/>
      <c r="C6" s="466"/>
      <c r="D6" s="466"/>
      <c r="E6" s="466"/>
      <c r="F6" s="466"/>
      <c r="G6" s="466"/>
      <c r="H6" s="466"/>
      <c r="I6" s="466"/>
      <c r="J6" s="466"/>
      <c r="K6" s="466"/>
      <c r="L6" s="466"/>
      <c r="M6" s="466"/>
      <c r="N6" s="466"/>
      <c r="O6" s="466"/>
      <c r="P6" s="466"/>
      <c r="Q6" s="466"/>
      <c r="R6" s="466"/>
      <c r="S6" s="466"/>
      <c r="T6" s="466"/>
      <c r="U6" s="60"/>
    </row>
    <row r="7" spans="1:22" ht="6.6" customHeight="1" thickBot="1" x14ac:dyDescent="0.25"/>
    <row r="8" spans="1:22" s="19" customFormat="1" ht="15" customHeight="1" thickBot="1" x14ac:dyDescent="0.25">
      <c r="A8" s="112" t="s">
        <v>1</v>
      </c>
      <c r="B8" s="467">
        <f>'CP-0261 CO DBB'!L13</f>
        <v>0</v>
      </c>
      <c r="C8" s="467"/>
      <c r="D8" s="24"/>
      <c r="E8" s="24"/>
      <c r="F8" s="24"/>
      <c r="G8" s="25"/>
      <c r="H8" s="24" t="s">
        <v>16</v>
      </c>
      <c r="I8" s="24">
        <f>'CP-0261 CO DBB'!L9</f>
        <v>0</v>
      </c>
      <c r="J8" s="24"/>
      <c r="K8" s="24"/>
      <c r="L8" s="24"/>
      <c r="M8" s="24"/>
      <c r="N8" s="24"/>
      <c r="O8" s="24"/>
      <c r="P8" s="261" t="s">
        <v>45</v>
      </c>
      <c r="Q8" s="471" t="str">
        <f>IF('CP-0261 CO DBB'!A55="","",'CP-0261 CO DBB'!A55)</f>
        <v/>
      </c>
      <c r="R8" s="472"/>
      <c r="S8" s="472"/>
      <c r="T8" s="472"/>
      <c r="U8" s="473"/>
    </row>
    <row r="9" spans="1:22" s="19" customFormat="1" ht="34.5" customHeight="1" x14ac:dyDescent="0.2">
      <c r="A9" s="26" t="s">
        <v>14</v>
      </c>
      <c r="B9" s="340">
        <f>'CP-0261 CO DBB'!E9</f>
        <v>0</v>
      </c>
      <c r="C9" s="340"/>
      <c r="D9" s="340"/>
      <c r="E9" s="340"/>
      <c r="F9" s="340"/>
      <c r="G9" s="27"/>
      <c r="H9" s="38" t="s">
        <v>18</v>
      </c>
      <c r="I9" s="38"/>
      <c r="J9" s="38"/>
      <c r="K9" s="468">
        <f>'CP-0261 CO DBB'!E10</f>
        <v>0</v>
      </c>
      <c r="L9" s="468"/>
      <c r="M9" s="468"/>
      <c r="N9" s="18"/>
      <c r="O9" s="46" t="s">
        <v>166</v>
      </c>
      <c r="Q9" s="254">
        <f>IF('CP-0261 CO DBB'!I13="",'CP-0261 CO DBB'!E13,'CP-0261 CO DBB'!E13&amp;"-"&amp;'CP-0261 CO DBB'!I13)</f>
        <v>0</v>
      </c>
      <c r="R9" s="228"/>
      <c r="S9" s="228"/>
    </row>
    <row r="10" spans="1:22" s="19" customFormat="1" ht="24.75" customHeight="1" x14ac:dyDescent="0.2">
      <c r="A10" s="26" t="s">
        <v>115</v>
      </c>
      <c r="B10" s="340">
        <f>'CP-0261 CO DBB'!E11</f>
        <v>0</v>
      </c>
      <c r="C10" s="340"/>
      <c r="D10" s="340"/>
      <c r="E10" s="340"/>
      <c r="F10" s="340"/>
      <c r="G10" s="27"/>
      <c r="H10" s="339" t="s">
        <v>19</v>
      </c>
      <c r="I10" s="339"/>
      <c r="J10" s="339"/>
      <c r="K10" s="339"/>
      <c r="L10" s="461">
        <f>'CP-0261 CO DBB'!M22</f>
        <v>0</v>
      </c>
      <c r="M10" s="461"/>
      <c r="N10" s="12"/>
      <c r="O10" s="27" t="s">
        <v>20</v>
      </c>
      <c r="P10" s="12"/>
      <c r="Q10" s="462">
        <f>'CP-0261 CO DBB'!M34</f>
        <v>0</v>
      </c>
      <c r="R10" s="339"/>
      <c r="S10" s="339"/>
      <c r="T10" s="469"/>
      <c r="U10" s="470"/>
    </row>
    <row r="11" spans="1:22" s="19" customFormat="1" ht="12" customHeight="1" x14ac:dyDescent="0.2">
      <c r="A11" s="26" t="s">
        <v>15</v>
      </c>
      <c r="B11" s="339">
        <f>'CP-0261 CO DBB'!D7</f>
        <v>0</v>
      </c>
      <c r="C11" s="339"/>
      <c r="D11" s="339"/>
      <c r="E11" s="339"/>
      <c r="F11" s="339"/>
      <c r="G11" s="27"/>
      <c r="H11" s="38" t="s">
        <v>77</v>
      </c>
      <c r="I11" s="38"/>
      <c r="J11" s="38"/>
      <c r="K11" s="38"/>
      <c r="L11" s="38"/>
      <c r="M11" s="238" t="e">
        <f>H39+T39</f>
        <v>#DIV/0!</v>
      </c>
      <c r="N11" s="166"/>
      <c r="O11" s="164" t="s">
        <v>78</v>
      </c>
      <c r="P11" s="231"/>
      <c r="Q11" s="164"/>
      <c r="R11" s="162"/>
      <c r="S11" s="329"/>
      <c r="T11" s="329"/>
      <c r="U11" s="435"/>
      <c r="V11" s="133"/>
    </row>
    <row r="12" spans="1:22" s="19" customFormat="1" ht="12" customHeight="1" x14ac:dyDescent="0.2">
      <c r="A12" s="457" t="s">
        <v>167</v>
      </c>
      <c r="B12" s="458"/>
      <c r="C12" s="196"/>
      <c r="D12" s="196"/>
      <c r="E12" s="196"/>
      <c r="F12" s="196"/>
      <c r="G12" s="197"/>
      <c r="H12" s="38" t="s">
        <v>77</v>
      </c>
      <c r="I12" s="38"/>
      <c r="J12" s="38"/>
      <c r="K12" s="38"/>
      <c r="L12" s="38"/>
      <c r="M12" s="239" t="e">
        <f>H41+T41+H42+T42</f>
        <v>#DIV/0!</v>
      </c>
      <c r="N12" s="166"/>
      <c r="O12" s="165" t="s">
        <v>80</v>
      </c>
      <c r="P12" s="230"/>
      <c r="Q12" s="165"/>
      <c r="R12" s="161"/>
      <c r="S12" s="161"/>
      <c r="T12" s="161"/>
      <c r="U12" s="163"/>
      <c r="V12" s="133"/>
    </row>
    <row r="13" spans="1:22" s="19" customFormat="1" ht="12" customHeight="1" x14ac:dyDescent="0.2">
      <c r="A13" s="459"/>
      <c r="B13" s="460"/>
      <c r="C13" s="441">
        <f>'CP-0261 CO DBB'!M17</f>
        <v>0</v>
      </c>
      <c r="D13" s="441"/>
      <c r="E13" s="441"/>
      <c r="F13" s="441"/>
      <c r="G13" s="160"/>
      <c r="H13" s="38" t="s">
        <v>77</v>
      </c>
      <c r="I13" s="38"/>
      <c r="J13" s="38"/>
      <c r="K13" s="38"/>
      <c r="L13" s="38"/>
      <c r="M13" s="239" t="e">
        <f>H40+T40</f>
        <v>#DIV/0!</v>
      </c>
      <c r="N13" s="166"/>
      <c r="O13" s="164" t="s">
        <v>79</v>
      </c>
      <c r="P13" s="231"/>
      <c r="Q13" s="164"/>
      <c r="R13" s="162"/>
      <c r="S13" s="329"/>
      <c r="T13" s="329"/>
      <c r="U13" s="435"/>
      <c r="V13" s="133"/>
    </row>
    <row r="14" spans="1:22" s="19" customFormat="1" ht="15.6" customHeight="1" thickBot="1" x14ac:dyDescent="0.25">
      <c r="A14" s="198"/>
      <c r="B14" s="28"/>
      <c r="C14" s="28"/>
      <c r="D14" s="28"/>
      <c r="E14" s="28"/>
      <c r="F14" s="28"/>
      <c r="G14" s="28"/>
      <c r="H14" s="29"/>
      <c r="I14" s="29"/>
      <c r="J14" s="29"/>
      <c r="K14" s="29"/>
      <c r="L14" s="29"/>
      <c r="M14" s="29"/>
      <c r="N14" s="30"/>
      <c r="O14" s="30"/>
      <c r="P14" s="30"/>
      <c r="Q14" s="30"/>
      <c r="R14" s="30"/>
      <c r="S14" s="29"/>
      <c r="T14" s="29"/>
      <c r="U14" s="17"/>
      <c r="V14" s="133"/>
    </row>
    <row r="15" spans="1:22" s="64" customFormat="1" ht="7.5" customHeight="1" thickBot="1" x14ac:dyDescent="0.3">
      <c r="A15" s="61"/>
      <c r="B15" s="62"/>
      <c r="C15" s="62"/>
      <c r="D15" s="62"/>
      <c r="E15" s="62"/>
      <c r="F15" s="62"/>
      <c r="G15" s="62"/>
      <c r="H15" s="109"/>
      <c r="I15" s="109"/>
      <c r="J15" s="109"/>
      <c r="K15" s="109"/>
      <c r="L15" s="109"/>
      <c r="M15" s="109"/>
      <c r="N15" s="109"/>
      <c r="O15" s="109"/>
      <c r="P15" s="109"/>
      <c r="Q15" s="109"/>
      <c r="R15" s="109"/>
      <c r="S15" s="109"/>
      <c r="T15" s="109"/>
      <c r="U15" s="145"/>
      <c r="V15" s="255"/>
    </row>
    <row r="16" spans="1:22" s="147" customFormat="1" ht="24" customHeight="1" x14ac:dyDescent="0.2">
      <c r="A16" s="452" t="s">
        <v>168</v>
      </c>
      <c r="B16" s="453"/>
      <c r="C16" s="453"/>
      <c r="D16" s="453"/>
      <c r="E16" s="436">
        <f>SUM(O39:R43)</f>
        <v>0</v>
      </c>
      <c r="F16" s="437"/>
      <c r="G16" s="146"/>
      <c r="H16" s="438" t="s">
        <v>44</v>
      </c>
      <c r="I16" s="438"/>
      <c r="J16" s="438"/>
      <c r="K16" s="438"/>
      <c r="L16" s="438"/>
      <c r="M16" s="187">
        <f>L10</f>
        <v>0</v>
      </c>
      <c r="N16" s="167"/>
      <c r="O16" s="167"/>
      <c r="P16" s="167"/>
      <c r="Q16" s="439"/>
      <c r="R16" s="439"/>
      <c r="S16" s="439"/>
      <c r="T16" s="439"/>
      <c r="U16" s="440"/>
      <c r="V16" s="256"/>
    </row>
    <row r="17" spans="1:22" s="19" customFormat="1" ht="12.75" thickBot="1" x14ac:dyDescent="0.25">
      <c r="A17" s="16"/>
      <c r="B17" s="28"/>
      <c r="C17" s="28"/>
      <c r="D17" s="28"/>
      <c r="E17" s="28"/>
      <c r="F17" s="28"/>
      <c r="G17" s="28"/>
      <c r="H17" s="29"/>
      <c r="I17" s="29"/>
      <c r="J17" s="29"/>
      <c r="K17" s="29"/>
      <c r="L17" s="29"/>
      <c r="M17" s="29"/>
      <c r="N17" s="30"/>
      <c r="O17" s="30"/>
      <c r="P17" s="30"/>
      <c r="Q17" s="30"/>
      <c r="R17" s="30"/>
      <c r="S17" s="29"/>
      <c r="T17" s="29"/>
      <c r="U17" s="17"/>
      <c r="V17" s="133"/>
    </row>
    <row r="18" spans="1:22" s="64" customFormat="1" ht="7.5" customHeight="1" thickBot="1" x14ac:dyDescent="0.3">
      <c r="A18" s="61"/>
      <c r="B18" s="62"/>
      <c r="C18" s="62"/>
      <c r="D18" s="62"/>
      <c r="E18" s="62"/>
      <c r="F18" s="62"/>
      <c r="G18" s="62"/>
      <c r="H18" s="62"/>
      <c r="I18" s="62"/>
      <c r="J18" s="62"/>
      <c r="K18" s="62"/>
      <c r="L18" s="62"/>
      <c r="M18" s="62"/>
      <c r="N18" s="62"/>
      <c r="O18" s="62"/>
      <c r="P18" s="62"/>
      <c r="Q18" s="62"/>
      <c r="R18" s="62"/>
      <c r="S18" s="62"/>
      <c r="T18" s="62"/>
      <c r="U18" s="63"/>
      <c r="V18" s="255"/>
    </row>
    <row r="19" spans="1:22" s="19" customFormat="1" ht="12" customHeight="1" thickBot="1" x14ac:dyDescent="0.25">
      <c r="A19" s="108"/>
      <c r="B19" s="109"/>
      <c r="C19" s="109"/>
      <c r="D19" s="109"/>
      <c r="E19" s="109"/>
      <c r="F19" s="109"/>
      <c r="G19" s="109"/>
      <c r="H19" s="109"/>
      <c r="I19" s="109"/>
      <c r="J19" s="109"/>
      <c r="K19" s="109"/>
      <c r="L19" s="109"/>
      <c r="M19" s="109"/>
      <c r="N19" s="109"/>
      <c r="O19" s="109"/>
      <c r="P19" s="109"/>
      <c r="Q19" s="109"/>
      <c r="R19" s="109"/>
      <c r="S19" s="109"/>
      <c r="T19" s="14"/>
      <c r="U19" s="15"/>
      <c r="V19" s="133"/>
    </row>
    <row r="20" spans="1:22" s="12" customFormat="1" ht="12.75" thickBot="1" x14ac:dyDescent="0.25">
      <c r="A20" s="65" t="s">
        <v>22</v>
      </c>
      <c r="B20" s="262"/>
      <c r="C20" s="27" t="s">
        <v>21</v>
      </c>
      <c r="D20" s="329" t="s">
        <v>23</v>
      </c>
      <c r="E20" s="329"/>
      <c r="F20" s="450"/>
      <c r="G20" s="451"/>
      <c r="J20" s="49"/>
      <c r="K20" s="49"/>
      <c r="L20" s="331" t="s">
        <v>24</v>
      </c>
      <c r="M20" s="331"/>
      <c r="N20" s="331"/>
      <c r="O20" s="331"/>
      <c r="P20" s="331"/>
      <c r="Q20" s="331"/>
      <c r="R20" s="331"/>
      <c r="S20" s="448">
        <f>'CP-0261 CO DBB'!M36</f>
        <v>0</v>
      </c>
      <c r="T20" s="448"/>
      <c r="U20" s="449"/>
      <c r="V20" s="257"/>
    </row>
    <row r="21" spans="1:22" s="19" customFormat="1" ht="12.75" thickBot="1" x14ac:dyDescent="0.25">
      <c r="A21" s="66"/>
      <c r="B21" s="67"/>
      <c r="C21" s="67"/>
      <c r="D21" s="67"/>
      <c r="E21" s="67"/>
      <c r="F21" s="67"/>
      <c r="G21" s="67"/>
      <c r="H21" s="67"/>
      <c r="I21" s="67"/>
      <c r="J21" s="67"/>
      <c r="K21" s="67"/>
      <c r="L21" s="67"/>
      <c r="M21" s="67"/>
      <c r="N21" s="67"/>
      <c r="O21" s="67"/>
      <c r="P21" s="67"/>
      <c r="Q21" s="67"/>
      <c r="R21" s="67"/>
      <c r="S21" s="67"/>
      <c r="T21" s="68"/>
      <c r="U21" s="17"/>
      <c r="V21" s="133"/>
    </row>
    <row r="22" spans="1:22" s="19" customFormat="1" ht="12.75" thickBot="1" x14ac:dyDescent="0.25">
      <c r="A22" s="82"/>
      <c r="B22" s="67"/>
      <c r="C22" s="67"/>
      <c r="D22" s="67"/>
      <c r="E22" s="67"/>
      <c r="F22" s="67"/>
      <c r="G22" s="67"/>
      <c r="H22" s="67"/>
      <c r="I22" s="67"/>
      <c r="J22" s="67"/>
      <c r="K22" s="67"/>
      <c r="L22" s="67"/>
      <c r="M22" s="67"/>
      <c r="N22" s="67"/>
      <c r="O22" s="67"/>
      <c r="P22" s="67"/>
      <c r="Q22" s="67"/>
      <c r="R22" s="67"/>
      <c r="S22" s="67"/>
      <c r="T22" s="68"/>
      <c r="U22" s="68"/>
      <c r="V22" s="133"/>
    </row>
    <row r="23" spans="1:22" s="19" customFormat="1" ht="6.75" customHeight="1" x14ac:dyDescent="0.2">
      <c r="A23" s="108"/>
      <c r="B23" s="109"/>
      <c r="C23" s="109"/>
      <c r="D23" s="109"/>
      <c r="E23" s="109"/>
      <c r="F23" s="109"/>
      <c r="G23" s="109"/>
      <c r="H23" s="109"/>
      <c r="I23" s="109"/>
      <c r="J23" s="109"/>
      <c r="K23" s="109"/>
      <c r="L23" s="109"/>
      <c r="M23" s="109"/>
      <c r="N23" s="109"/>
      <c r="O23" s="109"/>
      <c r="P23" s="109"/>
      <c r="Q23" s="109"/>
      <c r="R23" s="109"/>
      <c r="S23" s="109"/>
      <c r="T23" s="14"/>
      <c r="U23" s="15"/>
      <c r="V23" s="133"/>
    </row>
    <row r="24" spans="1:22" s="19" customFormat="1" ht="11.25" customHeight="1" thickBot="1" x14ac:dyDescent="0.25">
      <c r="A24" s="454" t="s">
        <v>37</v>
      </c>
      <c r="B24" s="455"/>
      <c r="C24" s="455"/>
      <c r="D24" s="455"/>
      <c r="E24" s="455"/>
      <c r="F24" s="455"/>
      <c r="G24" s="455"/>
      <c r="H24" s="455"/>
      <c r="I24" s="455"/>
      <c r="J24" s="69"/>
      <c r="K24" s="455" t="s">
        <v>54</v>
      </c>
      <c r="L24" s="455"/>
      <c r="M24" s="455"/>
      <c r="N24" s="455"/>
      <c r="O24" s="455"/>
      <c r="P24" s="455"/>
      <c r="Q24" s="455"/>
      <c r="R24" s="455"/>
      <c r="S24" s="455"/>
      <c r="T24" s="455"/>
      <c r="U24" s="456"/>
      <c r="V24" s="133"/>
    </row>
    <row r="25" spans="1:22" s="19" customFormat="1" ht="32.25" customHeight="1" x14ac:dyDescent="0.25">
      <c r="A25" s="442" t="s">
        <v>55</v>
      </c>
      <c r="B25" s="443"/>
      <c r="C25" s="443"/>
      <c r="D25" s="443"/>
      <c r="E25" s="443"/>
      <c r="F25" s="443"/>
      <c r="G25" s="443"/>
      <c r="H25" s="443"/>
      <c r="I25" s="444"/>
      <c r="J25" s="27"/>
      <c r="K25" s="445" t="s">
        <v>56</v>
      </c>
      <c r="L25" s="446"/>
      <c r="M25" s="446"/>
      <c r="N25" s="446"/>
      <c r="O25" s="446"/>
      <c r="P25" s="446"/>
      <c r="Q25" s="446"/>
      <c r="R25" s="446"/>
      <c r="S25" s="446"/>
      <c r="T25" s="446"/>
      <c r="U25" s="447"/>
      <c r="V25" s="133"/>
    </row>
    <row r="26" spans="1:22" s="74" customFormat="1" ht="30" customHeight="1" thickBot="1" x14ac:dyDescent="0.25">
      <c r="A26" s="72" t="s">
        <v>53</v>
      </c>
      <c r="B26" s="111"/>
      <c r="C26" s="111"/>
      <c r="D26" s="111"/>
      <c r="E26" s="111"/>
      <c r="F26" s="232"/>
      <c r="G26" s="232"/>
      <c r="H26" s="410" t="s">
        <v>170</v>
      </c>
      <c r="I26" s="411"/>
      <c r="J26" s="73"/>
      <c r="K26" s="241"/>
      <c r="L26" s="242"/>
      <c r="M26" s="242"/>
      <c r="N26" s="242"/>
      <c r="O26" s="379" t="s">
        <v>157</v>
      </c>
      <c r="P26" s="379"/>
      <c r="Q26" s="379" t="s">
        <v>156</v>
      </c>
      <c r="R26" s="379"/>
      <c r="S26" s="243"/>
      <c r="T26" s="379" t="s">
        <v>169</v>
      </c>
      <c r="U26" s="409"/>
      <c r="V26" s="258"/>
    </row>
    <row r="27" spans="1:22" s="19" customFormat="1" ht="14.45" customHeight="1" x14ac:dyDescent="0.2">
      <c r="A27" s="388" t="s">
        <v>25</v>
      </c>
      <c r="B27" s="389"/>
      <c r="C27" s="389"/>
      <c r="D27" s="389"/>
      <c r="E27" s="414">
        <f>'CP-0261 SUMMARY'!F61</f>
        <v>0</v>
      </c>
      <c r="F27" s="415"/>
      <c r="G27" s="102" t="s">
        <v>26</v>
      </c>
      <c r="H27" s="236" t="e">
        <f>SUM(E27/$C$13)</f>
        <v>#DIV/0!</v>
      </c>
      <c r="I27" s="75"/>
      <c r="J27" s="12"/>
      <c r="K27" s="388" t="s">
        <v>25</v>
      </c>
      <c r="L27" s="389"/>
      <c r="M27" s="389"/>
      <c r="N27" s="389"/>
      <c r="O27" s="418" t="str">
        <f>IF('CP-0261 CO DBB'!$J$18=0,"N/A",0)</f>
        <v>N/A</v>
      </c>
      <c r="P27" s="419"/>
      <c r="Q27" s="385">
        <v>0</v>
      </c>
      <c r="R27" s="385"/>
      <c r="S27" s="105" t="s">
        <v>26</v>
      </c>
      <c r="T27" s="233" t="e">
        <f>IF('CP-0261 CO DBB'!$J$18=0,Q27/$C$13,(O27+Q27)/$C$13)</f>
        <v>#DIV/0!</v>
      </c>
      <c r="U27" s="75"/>
      <c r="V27" s="133"/>
    </row>
    <row r="28" spans="1:22" s="19" customFormat="1" ht="14.45" customHeight="1" x14ac:dyDescent="0.2">
      <c r="A28" s="416" t="s">
        <v>27</v>
      </c>
      <c r="B28" s="417"/>
      <c r="C28" s="417"/>
      <c r="D28" s="417"/>
      <c r="E28" s="399">
        <f>'CP-0261 SUMMARY'!F62</f>
        <v>0</v>
      </c>
      <c r="F28" s="400"/>
      <c r="G28" s="103" t="s">
        <v>26</v>
      </c>
      <c r="H28" s="237" t="e">
        <f>SUM(E28/$C$13)</f>
        <v>#DIV/0!</v>
      </c>
      <c r="I28" s="76"/>
      <c r="J28" s="12"/>
      <c r="K28" s="386" t="s">
        <v>27</v>
      </c>
      <c r="L28" s="387"/>
      <c r="M28" s="387"/>
      <c r="N28" s="387"/>
      <c r="O28" s="420" t="str">
        <f>IF('CP-0261 CO DBB'!$J$18=0,"N/A",0)</f>
        <v>N/A</v>
      </c>
      <c r="P28" s="421"/>
      <c r="Q28" s="396">
        <v>0</v>
      </c>
      <c r="R28" s="396"/>
      <c r="S28" s="106" t="s">
        <v>26</v>
      </c>
      <c r="T28" s="233" t="e">
        <f>IF('CP-0261 CO DBB'!$J$18=0,Q28/$C$13,(O28+Q28)/$C$13)</f>
        <v>#DIV/0!</v>
      </c>
      <c r="U28" s="76"/>
      <c r="V28" s="133"/>
    </row>
    <row r="29" spans="1:22" s="19" customFormat="1" ht="14.45" customHeight="1" x14ac:dyDescent="0.2">
      <c r="A29" s="416" t="s">
        <v>28</v>
      </c>
      <c r="B29" s="417"/>
      <c r="C29" s="417"/>
      <c r="D29" s="417"/>
      <c r="E29" s="399">
        <f>'CP-0261 SUMMARY'!F63</f>
        <v>0</v>
      </c>
      <c r="F29" s="400"/>
      <c r="G29" s="103" t="s">
        <v>26</v>
      </c>
      <c r="H29" s="237" t="e">
        <f>SUM(E29/$C$13)</f>
        <v>#DIV/0!</v>
      </c>
      <c r="I29" s="76"/>
      <c r="J29" s="12"/>
      <c r="K29" s="386" t="s">
        <v>28</v>
      </c>
      <c r="L29" s="387"/>
      <c r="M29" s="387"/>
      <c r="N29" s="387"/>
      <c r="O29" s="420" t="str">
        <f>IF('CP-0261 CO DBB'!$J$18=0,"N/A",0)</f>
        <v>N/A</v>
      </c>
      <c r="P29" s="421"/>
      <c r="Q29" s="396">
        <v>0</v>
      </c>
      <c r="R29" s="396"/>
      <c r="S29" s="106" t="s">
        <v>26</v>
      </c>
      <c r="T29" s="233" t="e">
        <f>IF('CP-0261 CO DBB'!$J$18=0,Q29/$C$13,(O29+Q29)/$C$13)</f>
        <v>#DIV/0!</v>
      </c>
      <c r="U29" s="76"/>
    </row>
    <row r="30" spans="1:22" s="19" customFormat="1" ht="14.45" customHeight="1" x14ac:dyDescent="0.2">
      <c r="A30" s="416" t="s">
        <v>73</v>
      </c>
      <c r="B30" s="417"/>
      <c r="C30" s="417"/>
      <c r="D30" s="417"/>
      <c r="E30" s="399">
        <f>'CP-0261 SUMMARY'!F64</f>
        <v>0</v>
      </c>
      <c r="F30" s="400"/>
      <c r="G30" s="103" t="s">
        <v>26</v>
      </c>
      <c r="H30" s="237" t="e">
        <f>SUM(E30/$C$13)</f>
        <v>#DIV/0!</v>
      </c>
      <c r="I30" s="76"/>
      <c r="J30" s="12"/>
      <c r="K30" s="386" t="s">
        <v>73</v>
      </c>
      <c r="L30" s="387"/>
      <c r="M30" s="387"/>
      <c r="N30" s="387"/>
      <c r="O30" s="420" t="str">
        <f>IF('CP-0261 CO DBB'!$J$18=0,"N/A",0)</f>
        <v>N/A</v>
      </c>
      <c r="P30" s="421"/>
      <c r="Q30" s="396">
        <v>0</v>
      </c>
      <c r="R30" s="396"/>
      <c r="S30" s="106" t="s">
        <v>26</v>
      </c>
      <c r="T30" s="233" t="e">
        <f>IF('CP-0261 CO DBB'!$J$18=0,Q30/$C$13,(O30+Q30)/$C$13)</f>
        <v>#DIV/0!</v>
      </c>
      <c r="U30" s="76"/>
    </row>
    <row r="31" spans="1:22" s="19" customFormat="1" ht="14.45" customHeight="1" x14ac:dyDescent="0.2">
      <c r="A31" s="401" t="s">
        <v>103</v>
      </c>
      <c r="B31" s="402"/>
      <c r="C31" s="402"/>
      <c r="D31" s="402"/>
      <c r="E31" s="399">
        <f>'CP-0261 SUMMARY'!F65</f>
        <v>0</v>
      </c>
      <c r="F31" s="400"/>
      <c r="G31" s="103" t="s">
        <v>26</v>
      </c>
      <c r="H31" s="237" t="e">
        <f>SUM(E31/$C$13)</f>
        <v>#DIV/0!</v>
      </c>
      <c r="I31" s="76"/>
      <c r="J31" s="12"/>
      <c r="K31" s="401" t="s">
        <v>103</v>
      </c>
      <c r="L31" s="402"/>
      <c r="M31" s="402"/>
      <c r="N31" s="402"/>
      <c r="O31" s="420" t="str">
        <f>IF('CP-0261 CO DBB'!$J$18=0,"N/A",0)</f>
        <v>N/A</v>
      </c>
      <c r="P31" s="421"/>
      <c r="Q31" s="396">
        <v>0</v>
      </c>
      <c r="R31" s="396"/>
      <c r="S31" s="106" t="s">
        <v>26</v>
      </c>
      <c r="T31" s="233" t="e">
        <f>IF('CP-0261 CO DBB'!$J$18=0,Q31/$C$13,(O31+Q31)/$C$13)</f>
        <v>#DIV/0!</v>
      </c>
      <c r="U31" s="76"/>
    </row>
    <row r="32" spans="1:22" s="87" customFormat="1" ht="6.6" customHeight="1" x14ac:dyDescent="0.2">
      <c r="A32" s="83"/>
      <c r="B32" s="84"/>
      <c r="C32" s="84"/>
      <c r="D32" s="84"/>
      <c r="E32" s="85"/>
      <c r="F32" s="85"/>
      <c r="G32" s="70"/>
      <c r="H32" s="139"/>
      <c r="I32" s="86"/>
      <c r="J32" s="70"/>
      <c r="K32" s="79"/>
      <c r="L32" s="70"/>
      <c r="M32" s="70"/>
      <c r="N32" s="70"/>
      <c r="O32" s="244"/>
      <c r="P32" s="244"/>
      <c r="Q32" s="244"/>
      <c r="R32" s="244"/>
      <c r="S32" s="70"/>
      <c r="T32" s="137"/>
      <c r="U32" s="71"/>
    </row>
    <row r="33" spans="1:21" s="19" customFormat="1" ht="14.45" customHeight="1" x14ac:dyDescent="0.2">
      <c r="A33" s="412" t="s">
        <v>29</v>
      </c>
      <c r="B33" s="413"/>
      <c r="C33" s="413"/>
      <c r="D33" s="413"/>
      <c r="E33" s="397">
        <f>'CP-0261 SUMMARY'!H61</f>
        <v>0</v>
      </c>
      <c r="F33" s="398"/>
      <c r="G33" s="104" t="s">
        <v>26</v>
      </c>
      <c r="H33" s="234" t="e">
        <f>SUM(E33/$C$13)</f>
        <v>#DIV/0!</v>
      </c>
      <c r="I33" s="77"/>
      <c r="J33" s="78"/>
      <c r="K33" s="403" t="s">
        <v>29</v>
      </c>
      <c r="L33" s="404"/>
      <c r="M33" s="404"/>
      <c r="N33" s="404"/>
      <c r="O33" s="380" t="str">
        <f>IF('CP-0261 CO DBB'!$J$18=0,"N/A",0)</f>
        <v>N/A</v>
      </c>
      <c r="P33" s="381"/>
      <c r="Q33" s="405">
        <v>0</v>
      </c>
      <c r="R33" s="405"/>
      <c r="S33" s="107" t="s">
        <v>26</v>
      </c>
      <c r="T33" s="240" t="e">
        <f>IF('CP-0261 CO DBB'!$J$18=0,Q33/$C$13,(O33+Q33)/$C$13)</f>
        <v>#DIV/0!</v>
      </c>
      <c r="U33" s="77"/>
    </row>
    <row r="34" spans="1:21" s="19" customFormat="1" ht="14.45" customHeight="1" x14ac:dyDescent="0.2">
      <c r="A34" s="412" t="s">
        <v>30</v>
      </c>
      <c r="B34" s="413"/>
      <c r="C34" s="413"/>
      <c r="D34" s="413"/>
      <c r="E34" s="397">
        <f>'CP-0261 SUMMARY'!H62</f>
        <v>0</v>
      </c>
      <c r="F34" s="398"/>
      <c r="G34" s="104" t="s">
        <v>26</v>
      </c>
      <c r="H34" s="234" t="e">
        <f>SUM(E34/$C$13)</f>
        <v>#DIV/0!</v>
      </c>
      <c r="I34" s="77"/>
      <c r="J34" s="78"/>
      <c r="K34" s="403" t="s">
        <v>30</v>
      </c>
      <c r="L34" s="404"/>
      <c r="M34" s="404"/>
      <c r="N34" s="404"/>
      <c r="O34" s="380" t="str">
        <f>IF('CP-0261 CO DBB'!$J$18=0,"N/A",0)</f>
        <v>N/A</v>
      </c>
      <c r="P34" s="381"/>
      <c r="Q34" s="405">
        <v>0</v>
      </c>
      <c r="R34" s="405"/>
      <c r="S34" s="107" t="s">
        <v>26</v>
      </c>
      <c r="T34" s="240" t="e">
        <f>IF('CP-0261 CO DBB'!$J$18=0,Q34/$C$13,(O34+Q34)/$C$13)</f>
        <v>#DIV/0!</v>
      </c>
      <c r="U34" s="77"/>
    </row>
    <row r="35" spans="1:21" s="19" customFormat="1" ht="14.45" customHeight="1" x14ac:dyDescent="0.2">
      <c r="A35" s="412" t="s">
        <v>31</v>
      </c>
      <c r="B35" s="413"/>
      <c r="C35" s="413"/>
      <c r="D35" s="413"/>
      <c r="E35" s="397">
        <f>'CP-0261 SUMMARY'!H63</f>
        <v>0</v>
      </c>
      <c r="F35" s="398"/>
      <c r="G35" s="104" t="s">
        <v>26</v>
      </c>
      <c r="H35" s="234" t="e">
        <f>SUM(E35/$C$13)</f>
        <v>#DIV/0!</v>
      </c>
      <c r="I35" s="77"/>
      <c r="J35" s="78"/>
      <c r="K35" s="403" t="s">
        <v>31</v>
      </c>
      <c r="L35" s="404"/>
      <c r="M35" s="404"/>
      <c r="N35" s="404"/>
      <c r="O35" s="380" t="str">
        <f>IF('CP-0261 CO DBB'!$J$18=0,"N/A",0)</f>
        <v>N/A</v>
      </c>
      <c r="P35" s="381"/>
      <c r="Q35" s="405">
        <v>0</v>
      </c>
      <c r="R35" s="405"/>
      <c r="S35" s="107" t="s">
        <v>26</v>
      </c>
      <c r="T35" s="240" t="e">
        <f>IF('CP-0261 CO DBB'!$J$18=0,Q35/$C$13,(O35+Q35)/$C$13)</f>
        <v>#DIV/0!</v>
      </c>
      <c r="U35" s="77"/>
    </row>
    <row r="36" spans="1:21" s="19" customFormat="1" ht="14.45" customHeight="1" x14ac:dyDescent="0.2">
      <c r="A36" s="412" t="s">
        <v>74</v>
      </c>
      <c r="B36" s="413"/>
      <c r="C36" s="413"/>
      <c r="D36" s="413"/>
      <c r="E36" s="397">
        <f>'CP-0261 SUMMARY'!H64</f>
        <v>0</v>
      </c>
      <c r="F36" s="398"/>
      <c r="G36" s="104" t="s">
        <v>26</v>
      </c>
      <c r="H36" s="234" t="e">
        <f>SUM(E36/$C$13)</f>
        <v>#DIV/0!</v>
      </c>
      <c r="I36" s="77"/>
      <c r="J36" s="78"/>
      <c r="K36" s="403" t="s">
        <v>74</v>
      </c>
      <c r="L36" s="404"/>
      <c r="M36" s="404"/>
      <c r="N36" s="404"/>
      <c r="O36" s="380" t="str">
        <f>IF('CP-0261 CO DBB'!$J$18=0,"N/A",0)</f>
        <v>N/A</v>
      </c>
      <c r="P36" s="381"/>
      <c r="Q36" s="405">
        <v>0</v>
      </c>
      <c r="R36" s="405"/>
      <c r="S36" s="107" t="s">
        <v>26</v>
      </c>
      <c r="T36" s="240" t="e">
        <f>IF('CP-0261 CO DBB'!$J$18=0,Q36/$C$13,(O36+Q36)/$C$13)</f>
        <v>#DIV/0!</v>
      </c>
      <c r="U36" s="77"/>
    </row>
    <row r="37" spans="1:21" s="19" customFormat="1" ht="14.45" customHeight="1" x14ac:dyDescent="0.2">
      <c r="A37" s="403" t="s">
        <v>104</v>
      </c>
      <c r="B37" s="404"/>
      <c r="C37" s="404"/>
      <c r="D37" s="404"/>
      <c r="E37" s="397">
        <f>'CP-0261 SUMMARY'!H65</f>
        <v>0</v>
      </c>
      <c r="F37" s="398"/>
      <c r="G37" s="104" t="s">
        <v>26</v>
      </c>
      <c r="H37" s="234" t="e">
        <f>SUM(E37/$C$13)</f>
        <v>#DIV/0!</v>
      </c>
      <c r="I37" s="77"/>
      <c r="J37" s="78"/>
      <c r="K37" s="403" t="s">
        <v>104</v>
      </c>
      <c r="L37" s="404"/>
      <c r="M37" s="404"/>
      <c r="N37" s="404"/>
      <c r="O37" s="380" t="str">
        <f>IF('CP-0261 CO DBB'!$J$18=0,"N/A",0)</f>
        <v>N/A</v>
      </c>
      <c r="P37" s="381"/>
      <c r="Q37" s="405">
        <v>0</v>
      </c>
      <c r="R37" s="405"/>
      <c r="S37" s="107" t="s">
        <v>26</v>
      </c>
      <c r="T37" s="240" t="e">
        <f>IF('CP-0261 CO DBB'!$J$18=0,Q37/$C$13,(O37+Q37)/$C$13)</f>
        <v>#DIV/0!</v>
      </c>
      <c r="U37" s="77"/>
    </row>
    <row r="38" spans="1:21" s="95" customFormat="1" ht="6.6" customHeight="1" x14ac:dyDescent="0.2">
      <c r="A38" s="88"/>
      <c r="B38" s="89"/>
      <c r="C38" s="89"/>
      <c r="D38" s="89"/>
      <c r="E38" s="90"/>
      <c r="F38" s="90"/>
      <c r="G38" s="92"/>
      <c r="H38" s="140"/>
      <c r="I38" s="91"/>
      <c r="J38" s="92"/>
      <c r="K38" s="93"/>
      <c r="L38" s="92"/>
      <c r="M38" s="92"/>
      <c r="N38" s="92"/>
      <c r="O38" s="245"/>
      <c r="P38" s="245"/>
      <c r="Q38" s="245"/>
      <c r="R38" s="245"/>
      <c r="S38" s="92"/>
      <c r="T38" s="138"/>
      <c r="U38" s="94"/>
    </row>
    <row r="39" spans="1:21" ht="14.45" customHeight="1" x14ac:dyDescent="0.2">
      <c r="A39" s="416" t="s">
        <v>46</v>
      </c>
      <c r="B39" s="417"/>
      <c r="C39" s="417"/>
      <c r="D39" s="417"/>
      <c r="E39" s="399">
        <f>'CP-0261 SUMMARY'!J61</f>
        <v>0</v>
      </c>
      <c r="F39" s="400"/>
      <c r="G39" s="103" t="s">
        <v>26</v>
      </c>
      <c r="H39" s="237" t="e">
        <f>SUM(E39/$C$13)</f>
        <v>#DIV/0!</v>
      </c>
      <c r="I39" s="76"/>
      <c r="J39" s="12"/>
      <c r="K39" s="406" t="s">
        <v>46</v>
      </c>
      <c r="L39" s="407"/>
      <c r="M39" s="407"/>
      <c r="N39" s="407"/>
      <c r="O39" s="382" t="str">
        <f>IF('CP-0261 CO DBB'!$J$18=0,"N/A",O27+O33)</f>
        <v>N/A</v>
      </c>
      <c r="P39" s="383"/>
      <c r="Q39" s="384">
        <f>Q27+Q33</f>
        <v>0</v>
      </c>
      <c r="R39" s="384"/>
      <c r="S39" s="106" t="s">
        <v>26</v>
      </c>
      <c r="T39" s="233" t="e">
        <f>IF('CP-0261 CO DBB'!$J$18=0,Q39/$C$13,(O39+Q39)/$C$13)</f>
        <v>#DIV/0!</v>
      </c>
      <c r="U39" s="76"/>
    </row>
    <row r="40" spans="1:21" ht="14.45" customHeight="1" x14ac:dyDescent="0.2">
      <c r="A40" s="416" t="s">
        <v>47</v>
      </c>
      <c r="B40" s="417"/>
      <c r="C40" s="417"/>
      <c r="D40" s="417"/>
      <c r="E40" s="399">
        <f>'CP-0261 SUMMARY'!J62</f>
        <v>0</v>
      </c>
      <c r="F40" s="400"/>
      <c r="G40" s="103" t="s">
        <v>26</v>
      </c>
      <c r="H40" s="237" t="e">
        <f>SUM(E40/$C$13)</f>
        <v>#DIV/0!</v>
      </c>
      <c r="I40" s="76"/>
      <c r="J40" s="12"/>
      <c r="K40" s="406" t="s">
        <v>47</v>
      </c>
      <c r="L40" s="407"/>
      <c r="M40" s="407"/>
      <c r="N40" s="407"/>
      <c r="O40" s="382" t="str">
        <f>IF('CP-0261 CO DBB'!$J$18=0,"N/A",O28+O34)</f>
        <v>N/A</v>
      </c>
      <c r="P40" s="383"/>
      <c r="Q40" s="384">
        <f>Q28+Q34</f>
        <v>0</v>
      </c>
      <c r="R40" s="384"/>
      <c r="S40" s="106" t="s">
        <v>26</v>
      </c>
      <c r="T40" s="233" t="e">
        <f>IF('CP-0261 CO DBB'!$J$18=0,Q40/$C$13,(O40+Q40)/$C$13)</f>
        <v>#DIV/0!</v>
      </c>
      <c r="U40" s="76"/>
    </row>
    <row r="41" spans="1:21" ht="14.45" customHeight="1" x14ac:dyDescent="0.2">
      <c r="A41" s="416" t="s">
        <v>48</v>
      </c>
      <c r="B41" s="417"/>
      <c r="C41" s="417"/>
      <c r="D41" s="417"/>
      <c r="E41" s="399">
        <f>'CP-0261 SUMMARY'!J63</f>
        <v>0</v>
      </c>
      <c r="F41" s="400"/>
      <c r="G41" s="110" t="s">
        <v>26</v>
      </c>
      <c r="H41" s="237" t="e">
        <f>SUM(E41/$C$13)</f>
        <v>#DIV/0!</v>
      </c>
      <c r="I41" s="76"/>
      <c r="J41" s="12"/>
      <c r="K41" s="406" t="s">
        <v>48</v>
      </c>
      <c r="L41" s="407"/>
      <c r="M41" s="407"/>
      <c r="N41" s="407"/>
      <c r="O41" s="382" t="str">
        <f>IF('CP-0261 CO DBB'!$J$18=0,"N/A",O29+O35)</f>
        <v>N/A</v>
      </c>
      <c r="P41" s="383"/>
      <c r="Q41" s="384">
        <f>Q29+Q35</f>
        <v>0</v>
      </c>
      <c r="R41" s="384"/>
      <c r="S41" s="106" t="s">
        <v>26</v>
      </c>
      <c r="T41" s="233" t="e">
        <f>IF('CP-0261 CO DBB'!$J$18=0,Q41/$C$13,(O41+Q41)/$C$13)</f>
        <v>#DIV/0!</v>
      </c>
      <c r="U41" s="76"/>
    </row>
    <row r="42" spans="1:21" ht="14.45" customHeight="1" x14ac:dyDescent="0.2">
      <c r="A42" s="416" t="s">
        <v>75</v>
      </c>
      <c r="B42" s="417"/>
      <c r="C42" s="417"/>
      <c r="D42" s="417"/>
      <c r="E42" s="399">
        <f>'CP-0261 SUMMARY'!J64</f>
        <v>0</v>
      </c>
      <c r="F42" s="400"/>
      <c r="G42" s="110" t="s">
        <v>26</v>
      </c>
      <c r="H42" s="237" t="e">
        <f>SUM(E42/$C$13)</f>
        <v>#DIV/0!</v>
      </c>
      <c r="I42" s="76"/>
      <c r="J42" s="12"/>
      <c r="K42" s="406" t="s">
        <v>75</v>
      </c>
      <c r="L42" s="407"/>
      <c r="M42" s="407"/>
      <c r="N42" s="407"/>
      <c r="O42" s="382" t="str">
        <f>IF('CP-0261 CO DBB'!$J$18=0,"N/A",O30+O36)</f>
        <v>N/A</v>
      </c>
      <c r="P42" s="383"/>
      <c r="Q42" s="384">
        <f>Q30+Q36</f>
        <v>0</v>
      </c>
      <c r="R42" s="384"/>
      <c r="S42" s="106" t="s">
        <v>26</v>
      </c>
      <c r="T42" s="233" t="e">
        <f>IF('CP-0261 CO DBB'!$J$18=0,Q42/$C$13,(O42+Q42)/$C$13)</f>
        <v>#DIV/0!</v>
      </c>
      <c r="U42" s="76"/>
    </row>
    <row r="43" spans="1:21" ht="14.45" customHeight="1" thickBot="1" x14ac:dyDescent="0.25">
      <c r="A43" s="428" t="s">
        <v>105</v>
      </c>
      <c r="B43" s="429"/>
      <c r="C43" s="429"/>
      <c r="D43" s="429"/>
      <c r="E43" s="430">
        <f>'CP-0261 SUMMARY'!J65</f>
        <v>0</v>
      </c>
      <c r="F43" s="431"/>
      <c r="G43" s="168" t="s">
        <v>26</v>
      </c>
      <c r="H43" s="235" t="e">
        <f>SUM(E43/$C$13)</f>
        <v>#DIV/0!</v>
      </c>
      <c r="I43" s="17"/>
      <c r="J43" s="12"/>
      <c r="K43" s="428" t="s">
        <v>105</v>
      </c>
      <c r="L43" s="429"/>
      <c r="M43" s="429"/>
      <c r="N43" s="429"/>
      <c r="O43" s="433" t="str">
        <f>IF('CP-0261 CO DBB'!$J$18=0,"N/A",O31+O37)</f>
        <v>N/A</v>
      </c>
      <c r="P43" s="434"/>
      <c r="Q43" s="432">
        <f>Q31+Q37</f>
        <v>0</v>
      </c>
      <c r="R43" s="432"/>
      <c r="S43" s="168" t="s">
        <v>26</v>
      </c>
      <c r="T43" s="235" t="e">
        <f>IF('CP-0261 CO DBB'!$J$18=0,Q43/$C$13,(O43+Q43)/$C$13)</f>
        <v>#DIV/0!</v>
      </c>
      <c r="U43" s="17"/>
    </row>
    <row r="44" spans="1:21" s="99" customFormat="1" ht="7.5" customHeight="1" thickBot="1" x14ac:dyDescent="0.3">
      <c r="A44" s="96"/>
      <c r="B44" s="97"/>
      <c r="C44" s="97"/>
      <c r="D44" s="97"/>
      <c r="E44" s="97"/>
      <c r="F44" s="97"/>
      <c r="G44" s="97"/>
      <c r="H44" s="97"/>
      <c r="I44" s="97"/>
      <c r="J44" s="97"/>
      <c r="K44" s="97"/>
      <c r="L44" s="97"/>
      <c r="M44" s="97"/>
      <c r="N44" s="97"/>
      <c r="O44" s="97"/>
      <c r="P44" s="97"/>
      <c r="Q44" s="97"/>
      <c r="R44" s="97"/>
      <c r="S44" s="97"/>
      <c r="T44" s="97"/>
      <c r="U44" s="98"/>
    </row>
    <row r="45" spans="1:21" s="99" customFormat="1" ht="7.5" customHeight="1" x14ac:dyDescent="0.25">
      <c r="A45" s="100"/>
      <c r="B45" s="101"/>
      <c r="C45" s="101"/>
      <c r="D45" s="101"/>
      <c r="E45" s="101"/>
      <c r="F45" s="101"/>
      <c r="G45" s="101"/>
      <c r="H45" s="101"/>
      <c r="I45" s="101"/>
      <c r="J45" s="101"/>
      <c r="K45" s="101"/>
      <c r="L45" s="101"/>
      <c r="M45" s="101"/>
      <c r="N45" s="101"/>
      <c r="O45" s="101"/>
      <c r="P45" s="101"/>
      <c r="Q45" s="101"/>
      <c r="R45" s="101"/>
      <c r="S45" s="101"/>
      <c r="T45" s="101"/>
    </row>
    <row r="46" spans="1:21" s="64" customFormat="1" ht="15" x14ac:dyDescent="0.25">
      <c r="A46" s="408" t="s">
        <v>60</v>
      </c>
      <c r="B46" s="408"/>
      <c r="C46" s="408"/>
      <c r="D46" s="408"/>
      <c r="E46" s="408"/>
      <c r="F46" s="408"/>
      <c r="G46" s="408"/>
      <c r="H46" s="408"/>
      <c r="I46" s="408"/>
      <c r="J46" s="408"/>
      <c r="K46" s="408"/>
      <c r="L46" s="408"/>
      <c r="M46" s="408"/>
      <c r="N46" s="408"/>
      <c r="O46" s="408"/>
      <c r="P46" s="408"/>
      <c r="Q46" s="408"/>
      <c r="R46" s="408"/>
      <c r="S46" s="408"/>
      <c r="T46" s="408"/>
    </row>
    <row r="47" spans="1:21" s="64" customFormat="1" ht="55.5" customHeight="1" x14ac:dyDescent="0.25">
      <c r="A47" s="424"/>
      <c r="B47" s="425"/>
      <c r="C47" s="425"/>
      <c r="D47" s="425"/>
      <c r="E47" s="425"/>
      <c r="F47" s="425"/>
      <c r="G47" s="425"/>
      <c r="H47" s="425"/>
      <c r="I47" s="425"/>
      <c r="J47" s="425"/>
      <c r="K47" s="425"/>
      <c r="L47" s="425"/>
      <c r="M47" s="425"/>
      <c r="N47" s="425"/>
      <c r="O47" s="425"/>
      <c r="P47" s="425"/>
      <c r="Q47" s="425"/>
      <c r="R47" s="425"/>
      <c r="S47" s="425"/>
      <c r="T47" s="425"/>
      <c r="U47" s="426"/>
    </row>
    <row r="48" spans="1:21" ht="6.6" customHeight="1" x14ac:dyDescent="0.2">
      <c r="A48" s="80"/>
      <c r="B48" s="19"/>
      <c r="C48" s="19"/>
      <c r="D48" s="19"/>
      <c r="E48" s="19"/>
      <c r="F48" s="19"/>
      <c r="G48" s="19"/>
      <c r="H48" s="19"/>
      <c r="I48" s="19"/>
      <c r="J48" s="19"/>
      <c r="K48" s="19"/>
      <c r="L48" s="19"/>
      <c r="M48" s="19"/>
      <c r="N48" s="19"/>
      <c r="O48" s="19"/>
      <c r="P48" s="19"/>
      <c r="Q48" s="19"/>
      <c r="R48" s="19"/>
      <c r="S48" s="19"/>
      <c r="T48" s="19"/>
    </row>
    <row r="49" spans="1:21" x14ac:dyDescent="0.2">
      <c r="A49" s="408" t="s">
        <v>32</v>
      </c>
      <c r="B49" s="408"/>
      <c r="C49" s="408"/>
      <c r="D49" s="408"/>
      <c r="E49" s="408"/>
      <c r="F49" s="408"/>
      <c r="G49" s="408"/>
      <c r="H49" s="408"/>
      <c r="I49" s="408"/>
      <c r="J49" s="408"/>
      <c r="K49" s="408"/>
      <c r="L49" s="408"/>
      <c r="M49" s="408"/>
      <c r="N49" s="408"/>
      <c r="O49" s="408"/>
      <c r="P49" s="408"/>
      <c r="Q49" s="408"/>
      <c r="R49" s="408"/>
      <c r="S49" s="408"/>
      <c r="T49" s="408"/>
    </row>
    <row r="50" spans="1:21" ht="56.25" customHeight="1" x14ac:dyDescent="0.2">
      <c r="A50" s="390"/>
      <c r="B50" s="391"/>
      <c r="C50" s="391"/>
      <c r="D50" s="391"/>
      <c r="E50" s="391"/>
      <c r="F50" s="391"/>
      <c r="G50" s="391"/>
      <c r="H50" s="391"/>
      <c r="I50" s="391"/>
      <c r="J50" s="391"/>
      <c r="K50" s="391"/>
      <c r="L50" s="391"/>
      <c r="M50" s="391"/>
      <c r="N50" s="391"/>
      <c r="O50" s="391"/>
      <c r="P50" s="391"/>
      <c r="Q50" s="391"/>
      <c r="R50" s="391"/>
      <c r="S50" s="391"/>
      <c r="T50" s="391"/>
      <c r="U50" s="392"/>
    </row>
    <row r="51" spans="1:21" ht="7.15" customHeight="1" x14ac:dyDescent="0.2">
      <c r="A51" s="19"/>
      <c r="B51" s="19"/>
      <c r="C51" s="19"/>
      <c r="D51" s="19"/>
      <c r="E51" s="19"/>
      <c r="F51" s="19"/>
      <c r="G51" s="19"/>
      <c r="H51" s="19"/>
      <c r="I51" s="19"/>
      <c r="J51" s="19"/>
      <c r="K51" s="19"/>
      <c r="L51" s="19"/>
      <c r="M51" s="19"/>
      <c r="N51" s="19"/>
      <c r="O51" s="19"/>
      <c r="P51" s="19"/>
      <c r="Q51" s="19"/>
      <c r="R51" s="19"/>
      <c r="S51" s="19"/>
      <c r="T51" s="19"/>
    </row>
    <row r="52" spans="1:21" x14ac:dyDescent="0.2">
      <c r="A52" s="408" t="s">
        <v>33</v>
      </c>
      <c r="B52" s="408"/>
      <c r="C52" s="408"/>
      <c r="D52" s="408"/>
      <c r="E52" s="408"/>
      <c r="F52" s="408"/>
      <c r="G52" s="408"/>
      <c r="H52" s="408"/>
      <c r="I52" s="408"/>
      <c r="J52" s="408"/>
      <c r="K52" s="408"/>
      <c r="L52" s="408"/>
      <c r="M52" s="408"/>
      <c r="N52" s="408"/>
      <c r="O52" s="408"/>
      <c r="P52" s="408"/>
      <c r="Q52" s="408"/>
      <c r="R52" s="408"/>
      <c r="S52" s="408"/>
      <c r="T52" s="408"/>
    </row>
    <row r="53" spans="1:21" ht="55.5" customHeight="1" x14ac:dyDescent="0.2">
      <c r="A53" s="390"/>
      <c r="B53" s="391"/>
      <c r="C53" s="391"/>
      <c r="D53" s="391"/>
      <c r="E53" s="391"/>
      <c r="F53" s="391"/>
      <c r="G53" s="391"/>
      <c r="H53" s="391"/>
      <c r="I53" s="391"/>
      <c r="J53" s="391"/>
      <c r="K53" s="391"/>
      <c r="L53" s="391"/>
      <c r="M53" s="391"/>
      <c r="N53" s="391"/>
      <c r="O53" s="391"/>
      <c r="P53" s="391"/>
      <c r="Q53" s="391"/>
      <c r="R53" s="391"/>
      <c r="S53" s="391"/>
      <c r="T53" s="391"/>
      <c r="U53" s="392"/>
    </row>
    <row r="54" spans="1:21" ht="7.15" customHeight="1" x14ac:dyDescent="0.2"/>
    <row r="55" spans="1:21" x14ac:dyDescent="0.2">
      <c r="A55" s="408" t="s">
        <v>34</v>
      </c>
      <c r="B55" s="408"/>
      <c r="C55" s="408"/>
      <c r="D55" s="408"/>
      <c r="E55" s="408"/>
      <c r="F55" s="408"/>
      <c r="G55" s="408"/>
      <c r="H55" s="408"/>
      <c r="I55" s="408"/>
      <c r="J55" s="408"/>
      <c r="K55" s="408"/>
      <c r="L55" s="408"/>
      <c r="M55" s="408"/>
      <c r="N55" s="408"/>
      <c r="O55" s="408"/>
      <c r="P55" s="408"/>
      <c r="Q55" s="408"/>
      <c r="R55" s="408"/>
      <c r="S55" s="408"/>
      <c r="T55" s="408"/>
    </row>
    <row r="56" spans="1:21" ht="59.25" customHeight="1" x14ac:dyDescent="0.2">
      <c r="A56" s="390"/>
      <c r="B56" s="391"/>
      <c r="C56" s="391"/>
      <c r="D56" s="391"/>
      <c r="E56" s="391"/>
      <c r="F56" s="391"/>
      <c r="G56" s="391"/>
      <c r="H56" s="391"/>
      <c r="I56" s="391"/>
      <c r="J56" s="391"/>
      <c r="K56" s="391"/>
      <c r="L56" s="391"/>
      <c r="M56" s="391"/>
      <c r="N56" s="391"/>
      <c r="O56" s="391"/>
      <c r="P56" s="391"/>
      <c r="Q56" s="391"/>
      <c r="R56" s="391"/>
      <c r="S56" s="391"/>
      <c r="T56" s="391"/>
      <c r="U56" s="392"/>
    </row>
    <row r="57" spans="1:21" ht="7.15" customHeight="1" x14ac:dyDescent="0.2"/>
    <row r="58" spans="1:21" x14ac:dyDescent="0.2">
      <c r="A58" s="408" t="s">
        <v>76</v>
      </c>
      <c r="B58" s="408"/>
      <c r="C58" s="408"/>
      <c r="D58" s="408"/>
      <c r="E58" s="408"/>
      <c r="F58" s="408"/>
      <c r="G58" s="408"/>
      <c r="H58" s="408"/>
      <c r="I58" s="408"/>
      <c r="J58" s="408"/>
      <c r="K58" s="408"/>
      <c r="L58" s="408"/>
      <c r="M58" s="408"/>
      <c r="N58" s="408"/>
      <c r="O58" s="408"/>
      <c r="P58" s="408"/>
      <c r="Q58" s="408"/>
      <c r="R58" s="408"/>
      <c r="S58" s="408"/>
      <c r="T58" s="408"/>
    </row>
    <row r="59" spans="1:21" ht="59.25" customHeight="1" x14ac:dyDescent="0.2">
      <c r="A59" s="390"/>
      <c r="B59" s="391"/>
      <c r="C59" s="391"/>
      <c r="D59" s="391"/>
      <c r="E59" s="391"/>
      <c r="F59" s="391"/>
      <c r="G59" s="391"/>
      <c r="H59" s="391"/>
      <c r="I59" s="391"/>
      <c r="J59" s="391"/>
      <c r="K59" s="391"/>
      <c r="L59" s="391"/>
      <c r="M59" s="391"/>
      <c r="N59" s="391"/>
      <c r="O59" s="391"/>
      <c r="P59" s="391"/>
      <c r="Q59" s="391"/>
      <c r="R59" s="391"/>
      <c r="S59" s="391"/>
      <c r="T59" s="391"/>
      <c r="U59" s="392"/>
    </row>
    <row r="60" spans="1:21" ht="7.15" customHeight="1" x14ac:dyDescent="0.2"/>
    <row r="61" spans="1:21" x14ac:dyDescent="0.2">
      <c r="A61" s="427" t="s">
        <v>35</v>
      </c>
      <c r="B61" s="427"/>
      <c r="C61" s="427"/>
      <c r="D61" s="427"/>
      <c r="E61" s="427"/>
      <c r="F61" s="427"/>
      <c r="G61" s="427"/>
      <c r="H61" s="427"/>
      <c r="I61" s="427"/>
      <c r="J61" s="427"/>
      <c r="K61" s="427"/>
      <c r="L61" s="427"/>
      <c r="M61" s="427"/>
      <c r="N61" s="427"/>
      <c r="O61" s="427"/>
      <c r="P61" s="427"/>
      <c r="Q61" s="427"/>
      <c r="R61" s="427"/>
      <c r="S61" s="427"/>
      <c r="T61" s="427"/>
    </row>
    <row r="62" spans="1:21" ht="59.25" customHeight="1" x14ac:dyDescent="0.2">
      <c r="A62" s="390"/>
      <c r="B62" s="391"/>
      <c r="C62" s="391"/>
      <c r="D62" s="391"/>
      <c r="E62" s="391"/>
      <c r="F62" s="391"/>
      <c r="G62" s="391"/>
      <c r="H62" s="391"/>
      <c r="I62" s="391"/>
      <c r="J62" s="391"/>
      <c r="K62" s="391"/>
      <c r="L62" s="391"/>
      <c r="M62" s="391"/>
      <c r="N62" s="391"/>
      <c r="O62" s="391"/>
      <c r="P62" s="391"/>
      <c r="Q62" s="391"/>
      <c r="R62" s="391"/>
      <c r="S62" s="391"/>
      <c r="T62" s="391"/>
      <c r="U62" s="392"/>
    </row>
    <row r="63" spans="1:21" ht="6.6" customHeight="1" x14ac:dyDescent="0.2"/>
    <row r="64" spans="1:21" ht="41.45" customHeight="1" x14ac:dyDescent="0.25">
      <c r="A64" s="393" t="str">
        <f>IF('CP-0261 CO DBB'!A57="","",'CP-0261 CO DBB'!A57)</f>
        <v/>
      </c>
      <c r="B64" s="393"/>
      <c r="C64" s="393"/>
      <c r="D64" s="393"/>
      <c r="E64" s="393"/>
      <c r="F64" s="393"/>
      <c r="H64" s="394"/>
      <c r="I64" s="394"/>
      <c r="J64" s="394"/>
      <c r="K64" s="394"/>
      <c r="L64" s="394"/>
      <c r="M64" s="394"/>
      <c r="N64" s="394"/>
      <c r="O64" s="394"/>
      <c r="P64" s="394"/>
      <c r="Q64" s="394"/>
      <c r="R64" s="81"/>
      <c r="S64" s="395"/>
      <c r="T64" s="395"/>
      <c r="U64" s="395"/>
    </row>
    <row r="65" spans="1:21" ht="15" x14ac:dyDescent="0.25">
      <c r="A65" s="422" t="s">
        <v>117</v>
      </c>
      <c r="B65" s="422"/>
      <c r="C65" s="422"/>
      <c r="D65" s="422"/>
      <c r="E65" s="422"/>
      <c r="F65" s="422"/>
      <c r="H65" s="423" t="s">
        <v>118</v>
      </c>
      <c r="I65" s="423"/>
      <c r="J65" s="423"/>
      <c r="K65" s="423"/>
      <c r="L65" s="423"/>
      <c r="M65" s="423"/>
      <c r="N65" s="423"/>
      <c r="O65" s="423"/>
      <c r="P65" s="423"/>
      <c r="Q65" s="423"/>
      <c r="R65" s="81"/>
      <c r="S65" s="422" t="s">
        <v>17</v>
      </c>
      <c r="T65" s="422"/>
      <c r="U65" s="422"/>
    </row>
  </sheetData>
  <sheetProtection algorithmName="SHA-512" hashValue="3qNGvlB4l+mXGXHq82F96OFmP+sNe7J+dErkswHp/F40cXSYd0ap13ucspBYAi+DxNIn1+9CDMOn60hFb9Ykyg==" saltValue="fzw30ELSpyC86SewJJFb8w==" spinCount="100000" sheet="1" formatRows="0" selectLockedCells="1"/>
  <mergeCells count="128">
    <mergeCell ref="B1:Q1"/>
    <mergeCell ref="B2:Q2"/>
    <mergeCell ref="B3:Q3"/>
    <mergeCell ref="B9:F9"/>
    <mergeCell ref="B10:F10"/>
    <mergeCell ref="H10:K10"/>
    <mergeCell ref="L10:M10"/>
    <mergeCell ref="Q10:S10"/>
    <mergeCell ref="A5:T5"/>
    <mergeCell ref="A6:T6"/>
    <mergeCell ref="B8:C8"/>
    <mergeCell ref="K9:M9"/>
    <mergeCell ref="T10:U10"/>
    <mergeCell ref="Q8:U8"/>
    <mergeCell ref="S11:U11"/>
    <mergeCell ref="E16:F16"/>
    <mergeCell ref="S13:U13"/>
    <mergeCell ref="H16:L16"/>
    <mergeCell ref="Q16:U16"/>
    <mergeCell ref="C13:F13"/>
    <mergeCell ref="B11:F11"/>
    <mergeCell ref="A25:I25"/>
    <mergeCell ref="K25:U25"/>
    <mergeCell ref="S20:U20"/>
    <mergeCell ref="L20:R20"/>
    <mergeCell ref="D20:E20"/>
    <mergeCell ref="F20:G20"/>
    <mergeCell ref="A16:D16"/>
    <mergeCell ref="A24:I24"/>
    <mergeCell ref="K24:U24"/>
    <mergeCell ref="A12:B13"/>
    <mergeCell ref="A49:T49"/>
    <mergeCell ref="K40:N40"/>
    <mergeCell ref="Q40:R40"/>
    <mergeCell ref="A40:D40"/>
    <mergeCell ref="A43:D43"/>
    <mergeCell ref="E43:F43"/>
    <mergeCell ref="K43:N43"/>
    <mergeCell ref="Q43:R43"/>
    <mergeCell ref="Q42:R42"/>
    <mergeCell ref="K42:N42"/>
    <mergeCell ref="A42:D42"/>
    <mergeCell ref="E42:F42"/>
    <mergeCell ref="O42:P42"/>
    <mergeCell ref="O43:P43"/>
    <mergeCell ref="A65:F65"/>
    <mergeCell ref="H65:Q65"/>
    <mergeCell ref="S65:U65"/>
    <mergeCell ref="A27:D27"/>
    <mergeCell ref="A47:U47"/>
    <mergeCell ref="A50:U50"/>
    <mergeCell ref="A33:D33"/>
    <mergeCell ref="E33:F33"/>
    <mergeCell ref="A34:D34"/>
    <mergeCell ref="E34:F34"/>
    <mergeCell ref="A36:D36"/>
    <mergeCell ref="E36:F36"/>
    <mergeCell ref="A39:D39"/>
    <mergeCell ref="E39:F39"/>
    <mergeCell ref="A41:D41"/>
    <mergeCell ref="E41:F41"/>
    <mergeCell ref="K41:N41"/>
    <mergeCell ref="Q41:R41"/>
    <mergeCell ref="A46:T46"/>
    <mergeCell ref="A29:D29"/>
    <mergeCell ref="A61:T61"/>
    <mergeCell ref="A55:T55"/>
    <mergeCell ref="A52:T52"/>
    <mergeCell ref="A53:U53"/>
    <mergeCell ref="T26:U26"/>
    <mergeCell ref="H26:I26"/>
    <mergeCell ref="E29:F29"/>
    <mergeCell ref="K29:N29"/>
    <mergeCell ref="Q29:R29"/>
    <mergeCell ref="A35:D35"/>
    <mergeCell ref="Q34:R34"/>
    <mergeCell ref="E27:F27"/>
    <mergeCell ref="E30:F30"/>
    <mergeCell ref="A28:D28"/>
    <mergeCell ref="A30:D30"/>
    <mergeCell ref="K30:N30"/>
    <mergeCell ref="Q30:R30"/>
    <mergeCell ref="K33:N33"/>
    <mergeCell ref="Q33:R33"/>
    <mergeCell ref="Q31:R31"/>
    <mergeCell ref="K35:N35"/>
    <mergeCell ref="O27:P27"/>
    <mergeCell ref="O28:P28"/>
    <mergeCell ref="O29:P29"/>
    <mergeCell ref="O30:P30"/>
    <mergeCell ref="O31:P31"/>
    <mergeCell ref="O33:P33"/>
    <mergeCell ref="O34:P34"/>
    <mergeCell ref="A62:U62"/>
    <mergeCell ref="A56:U56"/>
    <mergeCell ref="A64:F64"/>
    <mergeCell ref="H64:Q64"/>
    <mergeCell ref="S64:U64"/>
    <mergeCell ref="Q28:R28"/>
    <mergeCell ref="E35:F35"/>
    <mergeCell ref="E40:F40"/>
    <mergeCell ref="E31:F31"/>
    <mergeCell ref="A31:D31"/>
    <mergeCell ref="A37:D37"/>
    <mergeCell ref="E37:F37"/>
    <mergeCell ref="K37:N37"/>
    <mergeCell ref="Q37:R37"/>
    <mergeCell ref="K31:N31"/>
    <mergeCell ref="K34:N34"/>
    <mergeCell ref="E28:F28"/>
    <mergeCell ref="K36:N36"/>
    <mergeCell ref="Q36:R36"/>
    <mergeCell ref="Q35:R35"/>
    <mergeCell ref="K39:N39"/>
    <mergeCell ref="O35:P35"/>
    <mergeCell ref="A58:T58"/>
    <mergeCell ref="A59:U59"/>
    <mergeCell ref="Q26:R26"/>
    <mergeCell ref="O36:P36"/>
    <mergeCell ref="O37:P37"/>
    <mergeCell ref="O39:P39"/>
    <mergeCell ref="O40:P40"/>
    <mergeCell ref="O41:P41"/>
    <mergeCell ref="Q39:R39"/>
    <mergeCell ref="Q27:R27"/>
    <mergeCell ref="K28:N28"/>
    <mergeCell ref="O26:P26"/>
    <mergeCell ref="K27:N27"/>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33:R37">
      <formula1>0</formula1>
    </dataValidation>
  </dataValidations>
  <printOptions horizontalCentered="1"/>
  <pageMargins left="0.2" right="0.2" top="0.25" bottom="0.45937499999999998" header="0" footer="0.3"/>
  <pageSetup scale="52" fitToHeight="2" orientation="portrait" r:id="rId1"/>
  <headerFooter>
    <oddFooter>&amp;L&amp;"Arial,Regular"&amp;8CP-0261 Change Order DBB&amp;C&amp;"Arial,Regular"&amp;8Page &amp;P of &amp;N&amp;R&amp;"Arial,Regular"&amp;8&amp;K000000Revised 03/19/2021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5" x14ac:dyDescent="0.25"/>
  <sheetData>
    <row r="2" spans="2:2" x14ac:dyDescent="0.25">
      <c r="B2" t="s">
        <v>93</v>
      </c>
    </row>
    <row r="3" spans="2:2" x14ac:dyDescent="0.25">
      <c r="B3" t="s">
        <v>92</v>
      </c>
    </row>
    <row r="4" spans="2:2" x14ac:dyDescent="0.25">
      <c r="B4" t="s">
        <v>94</v>
      </c>
    </row>
    <row r="5" spans="2:2" x14ac:dyDescent="0.25">
      <c r="B5" t="s">
        <v>95</v>
      </c>
    </row>
    <row r="6" spans="2:2" x14ac:dyDescent="0.25">
      <c r="B6" t="s">
        <v>96</v>
      </c>
    </row>
    <row r="7" spans="2:2" x14ac:dyDescent="0.25">
      <c r="B7" t="s">
        <v>97</v>
      </c>
    </row>
    <row r="8" spans="2:2" x14ac:dyDescent="0.25">
      <c r="B8" t="s">
        <v>98</v>
      </c>
    </row>
    <row r="9" spans="2:2" x14ac:dyDescent="0.25">
      <c r="B9" t="s">
        <v>99</v>
      </c>
    </row>
    <row r="10" spans="2:2" x14ac:dyDescent="0.25">
      <c r="B10" t="s">
        <v>102</v>
      </c>
    </row>
    <row r="13" spans="2:2" x14ac:dyDescent="0.25">
      <c r="B13" t="s">
        <v>100</v>
      </c>
    </row>
    <row r="14" spans="2:2" x14ac:dyDescent="0.25">
      <c r="B14"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 MEMO (COVER PAGE)</vt:lpstr>
      <vt:lpstr>CP-0261 CO DBB</vt:lpstr>
      <vt:lpstr>CP-0261 SUMMARY</vt:lpstr>
      <vt:lpstr>CP-0261 JUSTIFICATION</vt:lpstr>
      <vt:lpstr>Drop down menus</vt:lpstr>
      <vt:lpstr>'CO MEMO (COVER PAGE)'!Print_Area</vt:lpstr>
      <vt:lpstr>'CP-0261 CO DBB'!Print_Area</vt:lpstr>
      <vt:lpstr>'CP-0261 JUSTIFICATION'!Print_Area</vt:lpstr>
      <vt:lpstr>'CO MEMO (COVER PAGE)'!Print_Titles</vt:lpstr>
      <vt:lpstr>'CP-0261 CO DBB'!Print_Titles</vt:lpstr>
      <vt:lpstr>'CP-0261 JUSTIFICATION'!Print_Titles</vt:lpstr>
      <vt:lpstr>'CP-0261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2021-03-11T22:32:04Z</cp:lastPrinted>
  <dcterms:created xsi:type="dcterms:W3CDTF">2012-07-20T21:02:21Z</dcterms:created>
  <dcterms:modified xsi:type="dcterms:W3CDTF">2022-04-29T20:10:08Z</dcterms:modified>
</cp:coreProperties>
</file>