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P:\001 Quality\FORMS\00 PENDING FORMS\CFE Form Updates 01.08.21\"/>
    </mc:Choice>
  </mc:AlternateContent>
  <workbookProtection workbookAlgorithmName="SHA-512" workbookHashValue="LHOrDf83JSbXBi3RCEh8opH48czHdizvbMICdGtm3nVSYKmOsjXMlb5QA9R85ElG5kZ01Kx/5oRtVUbqsqmsNg==" workbookSaltValue="Lz0k1hYNyrjwByrbXbUlMQ==" workbookSpinCount="100000" lockStructure="1"/>
  <bookViews>
    <workbookView xWindow="0" yWindow="0" windowWidth="20490" windowHeight="7320" tabRatio="850"/>
  </bookViews>
  <sheets>
    <sheet name="PACO MEMO (COVER PAGE)" sheetId="10" r:id="rId1"/>
    <sheet name="CP-0262 PACO DB LLB" sheetId="1" r:id="rId2"/>
    <sheet name="CP-0262 PRECON-DES SUMMARY" sheetId="2" r:id="rId3"/>
    <sheet name="CP-0262 CONST SUMMARY" sheetId="4" r:id="rId4"/>
    <sheet name="CP-0262 JUSTIFICATION" sheetId="3" r:id="rId5"/>
    <sheet name="Drop down menus" sheetId="9" state="hidden" r:id="rId6"/>
  </sheets>
  <definedNames>
    <definedName name="College" localSheetId="0">#REF!</definedName>
    <definedName name="College">#REF!</definedName>
    <definedName name="_xlnm.Print_Area" localSheetId="4">'CP-0262 JUSTIFICATION'!$A$1:$S$88</definedName>
    <definedName name="_xlnm.Print_Area" localSheetId="1">'CP-0262 PACO DB LLB'!$A$1:$M$67</definedName>
    <definedName name="_xlnm.Print_Area" localSheetId="0">'PACO MEMO (COVER PAGE)'!$A$1:$N$111</definedName>
    <definedName name="_xlnm.Print_Titles" localSheetId="3">'CP-0262 CONST SUMMARY'!$1:$17</definedName>
    <definedName name="_xlnm.Print_Titles" localSheetId="4">'CP-0262 JUSTIFICATION'!$1:$14</definedName>
    <definedName name="_xlnm.Print_Titles" localSheetId="1">'CP-0262 PACO DB LLB'!$1:$19</definedName>
    <definedName name="_xlnm.Print_Titles" localSheetId="2">'CP-0262 PRECON-DES SUMMARY'!$1:$17</definedName>
    <definedName name="_xlnm.Print_Titles" localSheetId="0">'PACO MEMO (COVER PAGE)'!$1:$5</definedName>
  </definedNames>
  <calcPr calcId="162913"/>
</workbook>
</file>

<file path=xl/calcChain.xml><?xml version="1.0" encoding="utf-8"?>
<calcChain xmlns="http://schemas.openxmlformats.org/spreadsheetml/2006/main">
  <c r="M36" i="1" l="1"/>
  <c r="G22" i="10" l="1"/>
  <c r="F47" i="10" l="1"/>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F96" i="10"/>
  <c r="N96" i="10"/>
  <c r="F97" i="10"/>
  <c r="N97" i="10"/>
  <c r="F98" i="10"/>
  <c r="N98" i="10"/>
  <c r="F99" i="10"/>
  <c r="N99" i="10"/>
  <c r="F100" i="10"/>
  <c r="N100" i="10"/>
  <c r="F101" i="10"/>
  <c r="N101" i="10"/>
  <c r="F102" i="10"/>
  <c r="N102" i="10"/>
  <c r="F103" i="10"/>
  <c r="N103" i="10"/>
  <c r="F104" i="10"/>
  <c r="N104" i="10"/>
  <c r="F105" i="10"/>
  <c r="N105" i="10"/>
  <c r="F106" i="10"/>
  <c r="N106" i="10"/>
  <c r="F107" i="10"/>
  <c r="N107" i="10"/>
  <c r="F108" i="10"/>
  <c r="N108" i="10"/>
  <c r="F109" i="10"/>
  <c r="N109" i="10"/>
  <c r="F110" i="10"/>
  <c r="N110" i="10"/>
  <c r="N75" i="10"/>
  <c r="F75" i="10"/>
  <c r="F36" i="10"/>
  <c r="N36" i="10"/>
  <c r="F37" i="10"/>
  <c r="N37" i="10"/>
  <c r="F38" i="10"/>
  <c r="N38" i="10"/>
  <c r="F39" i="10"/>
  <c r="N39" i="10"/>
  <c r="F40" i="10"/>
  <c r="N40" i="10"/>
  <c r="F41" i="10"/>
  <c r="N41" i="10"/>
  <c r="F42" i="10"/>
  <c r="N42" i="10"/>
  <c r="F43" i="10"/>
  <c r="N43" i="10"/>
  <c r="F44" i="10"/>
  <c r="N44" i="10"/>
  <c r="F45" i="10"/>
  <c r="N45" i="10"/>
  <c r="F46" i="10"/>
  <c r="N46" i="10"/>
  <c r="N47" i="10"/>
  <c r="F48" i="10"/>
  <c r="N48" i="10"/>
  <c r="F49" i="10"/>
  <c r="N49" i="10"/>
  <c r="F50" i="10"/>
  <c r="N50" i="10"/>
  <c r="F51" i="10"/>
  <c r="N51" i="10"/>
  <c r="F52" i="10"/>
  <c r="N52" i="10"/>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N35" i="10"/>
  <c r="F35" i="10"/>
  <c r="D13" i="10" l="1"/>
  <c r="C76" i="10" l="1"/>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7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35" i="10"/>
  <c r="C15" i="10" l="1"/>
  <c r="M37" i="1" l="1"/>
  <c r="G24" i="10" s="1"/>
  <c r="A35" i="10"/>
  <c r="G17" i="10"/>
  <c r="H17" i="10"/>
  <c r="G18"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7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D11" i="10"/>
  <c r="D10" i="10"/>
  <c r="D9" i="10"/>
  <c r="D8" i="10"/>
  <c r="D6" i="10"/>
  <c r="A87" i="3" l="1"/>
  <c r="M35" i="1" l="1"/>
  <c r="D9" i="4" l="1"/>
  <c r="D9" i="2"/>
  <c r="D8" i="4"/>
  <c r="D8" i="2"/>
  <c r="D7" i="2"/>
  <c r="O62" i="3"/>
  <c r="J25" i="1" l="1"/>
  <c r="C13" i="3" s="1"/>
  <c r="G44" i="1" l="1"/>
  <c r="M8" i="3" l="1"/>
  <c r="F63" i="2" l="1"/>
  <c r="F67" i="4" l="1"/>
  <c r="O32" i="3" s="1"/>
  <c r="F66" i="4"/>
  <c r="O31" i="3" s="1"/>
  <c r="F65" i="4"/>
  <c r="O30" i="3" s="1"/>
  <c r="H67" i="4"/>
  <c r="O38" i="3" s="1"/>
  <c r="H66" i="4"/>
  <c r="O37" i="3" s="1"/>
  <c r="H65" i="4"/>
  <c r="O36" i="3" s="1"/>
  <c r="H64" i="4"/>
  <c r="J65" i="4" l="1"/>
  <c r="O42" i="3" s="1"/>
  <c r="J67" i="4"/>
  <c r="O44" i="3" s="1"/>
  <c r="J66" i="4"/>
  <c r="O43" i="3" s="1"/>
  <c r="F66" i="2"/>
  <c r="H66" i="2"/>
  <c r="E37" i="3" s="1"/>
  <c r="O66" i="3" l="1"/>
  <c r="H67" i="2" l="1"/>
  <c r="E38" i="3" s="1"/>
  <c r="E60" i="3" s="1"/>
  <c r="F67" i="2"/>
  <c r="E32" i="3" s="1"/>
  <c r="E54" i="3" s="1"/>
  <c r="J66" i="2"/>
  <c r="E43" i="3" s="1"/>
  <c r="N57" i="2" l="1"/>
  <c r="N58" i="2"/>
  <c r="N59" i="2" l="1"/>
  <c r="M20" i="1" s="1"/>
  <c r="O64" i="3"/>
  <c r="M38" i="1" l="1"/>
  <c r="G25" i="10" s="1"/>
  <c r="H65" i="2"/>
  <c r="H64" i="2"/>
  <c r="F65" i="2"/>
  <c r="E30" i="3" s="1"/>
  <c r="E52" i="3" s="1"/>
  <c r="E36" i="3" l="1"/>
  <c r="E58" i="3" s="1"/>
  <c r="J65" i="2"/>
  <c r="O65" i="3"/>
  <c r="O63" i="3"/>
  <c r="E16" i="3" l="1"/>
  <c r="M27" i="1" s="1"/>
  <c r="E42" i="3"/>
  <c r="E64" i="3" s="1"/>
  <c r="O35" i="3"/>
  <c r="F64" i="4"/>
  <c r="H63" i="4"/>
  <c r="F63" i="4"/>
  <c r="N58" i="4"/>
  <c r="N57" i="4"/>
  <c r="L16" i="4"/>
  <c r="D16" i="4"/>
  <c r="D15" i="4"/>
  <c r="D14" i="4"/>
  <c r="L13" i="4"/>
  <c r="D13" i="4"/>
  <c r="D7" i="4"/>
  <c r="M28" i="1" l="1"/>
  <c r="O29" i="3"/>
  <c r="J64" i="4"/>
  <c r="O41" i="3" s="1"/>
  <c r="O34" i="3"/>
  <c r="J63" i="4"/>
  <c r="O40" i="3" s="1"/>
  <c r="O28" i="3"/>
  <c r="N59" i="4"/>
  <c r="M21" i="1" s="1"/>
  <c r="M29" i="1" s="1"/>
  <c r="G19" i="10" s="1"/>
  <c r="M30" i="1" l="1"/>
  <c r="E29" i="1"/>
  <c r="M34" i="1"/>
  <c r="G20" i="10" s="1"/>
  <c r="M33" i="1"/>
  <c r="B10" i="3"/>
  <c r="B9" i="3"/>
  <c r="Q20" i="3"/>
  <c r="L16" i="2" l="1"/>
  <c r="K9" i="3"/>
  <c r="D15" i="2"/>
  <c r="L13" i="2"/>
  <c r="D16" i="2"/>
  <c r="D14" i="2"/>
  <c r="D13" i="2"/>
  <c r="R50" i="3" l="1"/>
  <c r="R63" i="3" l="1"/>
  <c r="R53" i="3"/>
  <c r="R64" i="3"/>
  <c r="R54" i="3"/>
  <c r="R66" i="3"/>
  <c r="R62" i="3"/>
  <c r="R51" i="3"/>
  <c r="R65" i="3"/>
  <c r="R52" i="3"/>
  <c r="H32" i="3"/>
  <c r="R60" i="3"/>
  <c r="H60" i="3"/>
  <c r="R32" i="3"/>
  <c r="R38" i="3"/>
  <c r="H38" i="3"/>
  <c r="R44" i="3"/>
  <c r="H54" i="3"/>
  <c r="H64" i="3"/>
  <c r="H52" i="3"/>
  <c r="R58" i="3"/>
  <c r="H58" i="3"/>
  <c r="H42" i="3"/>
  <c r="R42" i="3"/>
  <c r="R36" i="3"/>
  <c r="H36" i="3"/>
  <c r="H30" i="3"/>
  <c r="R30" i="3"/>
  <c r="R57" i="3"/>
  <c r="R59" i="3"/>
  <c r="R56" i="3"/>
  <c r="R28" i="3"/>
  <c r="R43" i="3"/>
  <c r="R41" i="3"/>
  <c r="R40" i="3"/>
  <c r="R37" i="3"/>
  <c r="R35" i="3"/>
  <c r="R34" i="3"/>
  <c r="R29" i="3"/>
  <c r="R31" i="3"/>
  <c r="B11" i="3"/>
  <c r="R10" i="3"/>
  <c r="R9" i="3"/>
  <c r="E8" i="3"/>
  <c r="B8" i="3"/>
  <c r="F64" i="2"/>
  <c r="H63" i="2"/>
  <c r="E28" i="3"/>
  <c r="E29" i="3" l="1"/>
  <c r="E31" i="3"/>
  <c r="E35" i="3"/>
  <c r="E34" i="3"/>
  <c r="J64" i="2"/>
  <c r="J63" i="2"/>
  <c r="J67" i="2"/>
  <c r="E44" i="3" s="1"/>
  <c r="E66" i="3" l="1"/>
  <c r="H66" i="3" s="1"/>
  <c r="H44" i="3"/>
  <c r="E59" i="3"/>
  <c r="H37" i="3"/>
  <c r="E65" i="3"/>
  <c r="H65" i="3" s="1"/>
  <c r="H43" i="3"/>
  <c r="E57" i="3"/>
  <c r="H35" i="3"/>
  <c r="E40" i="3"/>
  <c r="E41" i="3"/>
  <c r="E53" i="3"/>
  <c r="H31" i="3"/>
  <c r="E56" i="3"/>
  <c r="H34" i="3"/>
  <c r="E51" i="3"/>
  <c r="H29" i="3"/>
  <c r="H28" i="3"/>
  <c r="E50" i="3"/>
  <c r="E62" i="3" l="1"/>
  <c r="H40" i="3"/>
  <c r="H51" i="3"/>
  <c r="H56" i="3"/>
  <c r="H57" i="3"/>
  <c r="H53" i="3"/>
  <c r="E63" i="3"/>
  <c r="H41" i="3"/>
  <c r="H59" i="3"/>
  <c r="H50" i="3"/>
  <c r="L10" i="3" l="1"/>
  <c r="M16" i="3" s="1"/>
  <c r="H63" i="3"/>
  <c r="H62" i="3"/>
  <c r="M11" i="3" l="1"/>
  <c r="M13" i="3"/>
  <c r="M12" i="3"/>
</calcChain>
</file>

<file path=xl/sharedStrings.xml><?xml version="1.0" encoding="utf-8"?>
<sst xmlns="http://schemas.openxmlformats.org/spreadsheetml/2006/main" count="385" uniqueCount="189">
  <si>
    <t>PROJECT NUMBER:</t>
  </si>
  <si>
    <t>DATE:</t>
  </si>
  <si>
    <t>The Contract is changed as follows:</t>
  </si>
  <si>
    <t>n</t>
  </si>
  <si>
    <t>Contract Sum will be</t>
  </si>
  <si>
    <t>by this Change Order in the amount of:</t>
  </si>
  <si>
    <t>New Contract Sum including this Change Order:</t>
  </si>
  <si>
    <t>Contract Sum prior to this Change Order:</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</si>
  <si>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</si>
  <si>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</si>
  <si>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</si>
  <si>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</si>
  <si>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</si>
  <si>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</si>
  <si>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</si>
  <si>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</si>
  <si>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</si>
  <si>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</si>
  <si>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</si>
  <si>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</si>
  <si>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</si>
  <si>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</si>
  <si>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PURCHASE ORDER / CONTRACT NUMBER:</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</si>
  <si>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</si>
  <si>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</si>
  <si>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</si>
  <si>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</si>
  <si>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</si>
  <si>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</si>
  <si>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</si>
  <si>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</si>
  <si>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</si>
  <si>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</si>
  <si>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</si>
  <si>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</si>
  <si>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</si>
  <si>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</si>
  <si>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</si>
  <si>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</si>
  <si>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</si>
  <si>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</si>
  <si>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</si>
  <si>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</si>
  <si>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</si>
  <si>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</si>
  <si>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</si>
  <si>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Contract Pre-Construction / Design Services (Non-DSA) Amount:</t>
  </si>
  <si>
    <t>Contract Construction Services (DSA) Amount:</t>
  </si>
  <si>
    <t>Legend: Reason Code (RC)</t>
  </si>
  <si>
    <t>Design Related Changes:</t>
  </si>
  <si>
    <t>Owner Requested Change in Scope of Work:</t>
  </si>
  <si>
    <t>Current Change Order Amount:</t>
  </si>
  <si>
    <t>CPT - PROJECT MANAGER:</t>
  </si>
  <si>
    <t>PRE-CONSTRUCTION / DESIGN SERVICES SUMMARY</t>
  </si>
  <si>
    <t>Total Owner Requested Changes:</t>
  </si>
  <si>
    <t>TotalOwner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</si>
  <si>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</si>
  <si>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</si>
  <si>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</si>
  <si>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</si>
  <si>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</si>
  <si>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</si>
  <si>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</si>
  <si>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</si>
  <si>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</si>
  <si>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</si>
  <si>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</si>
  <si>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</si>
  <si>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</si>
  <si>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</si>
  <si>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CONSTRUCTION SERVICES SUMMARY</t>
  </si>
  <si>
    <t>CHANGE ORDER DOCUMENT ROUTING SHEET</t>
  </si>
  <si>
    <t>(Routing sheet is not be mailed with executed document - attach only to file copy)</t>
  </si>
  <si>
    <t>DESIGN-BUILD &amp; LEASE-LEASEBACK CHANGE ORDER (CO)</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</si>
  <si>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</si>
  <si>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</si>
  <si>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</si>
  <si>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</si>
  <si>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</si>
  <si>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</si>
  <si>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</si>
  <si>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</si>
  <si>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</si>
  <si>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</si>
  <si>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</si>
  <si>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t>DESIGN-BUILD &amp; LEASE-LEASEBACK</t>
  </si>
  <si>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</si>
  <si>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</si>
  <si>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</si>
  <si>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</si>
  <si>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</si>
  <si>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</si>
  <si>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</si>
  <si>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</si>
  <si>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</si>
  <si>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 BUILD / 
CONTRACTOR NAME:</t>
  </si>
  <si>
    <t>COR #</t>
  </si>
  <si>
    <t>COR Date</t>
  </si>
  <si>
    <t>DESIGN-BUILD &amp; LEASE-LEASEBACK CHANGE ORDER REQUEST SUMMARY</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</si>
  <si>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</si>
  <si>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</si>
  <si>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</si>
  <si>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</si>
  <si>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</si>
  <si>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</si>
  <si>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</si>
  <si>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</si>
  <si>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</si>
  <si>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</si>
  <si>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</si>
  <si>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</si>
  <si>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</si>
  <si>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</si>
  <si>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</si>
  <si>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</si>
  <si>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</si>
  <si>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</si>
  <si>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</si>
  <si>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</si>
  <si>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</si>
  <si>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</si>
  <si>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</si>
  <si>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PO / CONTRACT NO.:</t>
  </si>
  <si>
    <t>DCPC Summary:</t>
  </si>
  <si>
    <t>Total DCPC amount applied to this Change Order:</t>
  </si>
  <si>
    <t>Remaining DCPC amount after this Change Order:</t>
  </si>
  <si>
    <t>Total % of DCPC Remaining after this Change Order:</t>
  </si>
  <si>
    <r>
      <rPr>
        <sz val="7"/>
        <color theme="1"/>
        <rFont val="Wingdings"/>
        <charset val="2"/>
      </rPr>
      <t xml:space="preserve"> n </t>
    </r>
    <r>
      <rPr>
        <sz val="8"/>
        <color theme="1"/>
        <rFont val="Arial"/>
        <family val="2"/>
      </rPr>
      <t>Pre-Construction / Design Services (Non-DSA) Amount:</t>
    </r>
  </si>
  <si>
    <r>
      <rPr>
        <sz val="7"/>
        <color theme="1"/>
        <rFont val="Wingdings"/>
        <charset val="2"/>
      </rPr>
      <t xml:space="preserve"> n </t>
    </r>
    <r>
      <rPr>
        <sz val="8"/>
        <color theme="1"/>
        <rFont val="Arial"/>
        <family val="2"/>
      </rPr>
      <t>Construction Services (DSA) Amount:</t>
    </r>
  </si>
  <si>
    <r>
      <t xml:space="preserve">TOTAL PREVIOUS CHANGE ORDERS 
</t>
    </r>
    <r>
      <rPr>
        <b/>
        <sz val="9"/>
        <color rgb="FFFF0000"/>
        <rFont val="Arial"/>
        <family val="2"/>
      </rPr>
      <t>(Not including District Controlled Project Contingency)</t>
    </r>
  </si>
  <si>
    <t>Total DCPC amount applied to previously authorized Change Orders:</t>
  </si>
  <si>
    <t xml:space="preserve">   • District Controlled Project Contingency (DCPC) Amount, if applicable:</t>
  </si>
  <si>
    <t>Original Contract Award Amount:</t>
  </si>
  <si>
    <t>Net change by previously authorized Change Orders, not including DCPC:</t>
  </si>
  <si>
    <t>Change Order % of the Original Contract Award Amount Less DCPC Amount:</t>
  </si>
  <si>
    <t>Original Contract Award Amount Less DCPC Amount:</t>
  </si>
  <si>
    <t>% of Original Contract Award Less DCPC</t>
  </si>
  <si>
    <r>
      <t xml:space="preserve">Previously Executed Change Order Amount:
</t>
    </r>
    <r>
      <rPr>
        <sz val="9"/>
        <rFont val="Arial"/>
        <family val="2"/>
      </rPr>
      <t>(Not including District Controlled Project Contingency)</t>
    </r>
  </si>
  <si>
    <t xml:space="preserve">   • Total Amount of Accepted Base Bid + Allowances + Non-DCPC Contingency:</t>
  </si>
  <si>
    <t>DBE / CONTRACTOR NAME:</t>
  </si>
  <si>
    <t>PURCHASE ORDER / CONTRACT NO.:</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</si>
  <si>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</si>
  <si>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</si>
  <si>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Design-Builder/Contractor Firm     (Print Name &amp; Company)</t>
  </si>
  <si>
    <t>Target Board of Trustees (BOT) Approval Date:</t>
  </si>
  <si>
    <t>This Change Order includes the following work:</t>
  </si>
  <si>
    <t>Date:</t>
  </si>
  <si>
    <t>College:</t>
  </si>
  <si>
    <t>Project Name:</t>
  </si>
  <si>
    <t>Contractor Name:</t>
  </si>
  <si>
    <t>Architect Name:</t>
  </si>
  <si>
    <t>Delivery Method:</t>
  </si>
  <si>
    <t>Subject:</t>
  </si>
  <si>
    <t>Design-Build</t>
  </si>
  <si>
    <t>COR No.</t>
  </si>
  <si>
    <t>Construction Services:</t>
  </si>
  <si>
    <t>Design Services:</t>
  </si>
  <si>
    <t>COR Amount</t>
  </si>
  <si>
    <t>Contract Time:</t>
  </si>
  <si>
    <t>Original Contract Sum:</t>
  </si>
  <si>
    <t>days</t>
  </si>
  <si>
    <t>Increased</t>
  </si>
  <si>
    <t>Decreased</t>
  </si>
  <si>
    <t>Unchanged</t>
  </si>
  <si>
    <t>DCPC</t>
  </si>
  <si>
    <t>Change Order % of the Original Amount Less DCPC:</t>
  </si>
  <si>
    <t>Contract / PO #:</t>
  </si>
  <si>
    <t>Additional Notes:</t>
  </si>
  <si>
    <t>N/A</t>
  </si>
  <si>
    <t>Owner Requested Change in Scope of Work</t>
  </si>
  <si>
    <t>Unforeseen Condition Changes</t>
  </si>
  <si>
    <t>Design Related Changes</t>
  </si>
  <si>
    <t>Code/Agency Required Changes</t>
  </si>
  <si>
    <t>RC</t>
  </si>
  <si>
    <t>Unilateral</t>
  </si>
  <si>
    <t>Issued as Unilateral Change Order by the District:</t>
  </si>
  <si>
    <t>ARCHITECT FIRM NAME:</t>
  </si>
  <si>
    <t>LACCD Vice Chancellor/Chief Facilities Executive or
Director of Bond Capital Construction (Print Name)</t>
  </si>
  <si>
    <t>This Change Order is being issued as a Partial Agreement Change Order pursuant to Articles 1 and 7.4 of the General Conditions</t>
  </si>
  <si>
    <t>Regarding those portions of a change order proposal and/or change order request that were not agreed to, no reservation of rights need be written on the Partial Agreement Change Order as all such rights are deemed reserved provided that the proponent of the remaining disputed portions of immediately takes such remaining disputed portions thereof into the Claims, and then the Mandatory Claims Dispute Resolution, Process.  In accordance with the provisions of Articles 4.4 and 7.4 of the General Conditions, failure by the Contractor to submit a timely and proper Claim after issuance of a Partial Agreement Change Order or Unilateral Change Order by the District constitutes a waiver by the Contractor of its right to further recourse or recovery, either by means of the Claims Dispute Resolution Process or by any other legal process otherwise provided for under Applicable Laws.</t>
  </si>
  <si>
    <t>The Parties did NOT reach an agreement to the following portions of a change order proposal and/or change order request:</t>
  </si>
  <si>
    <t xml:space="preserve">       Cost</t>
  </si>
  <si>
    <t>Describe in Detail:</t>
  </si>
  <si>
    <t xml:space="preserve">       Time</t>
  </si>
  <si>
    <t xml:space="preserve">       Other</t>
  </si>
  <si>
    <r>
      <rPr>
        <i/>
        <u/>
        <sz val="7"/>
        <color theme="1"/>
        <rFont val="Arial"/>
        <family val="2"/>
      </rPr>
      <t>NOTE</t>
    </r>
    <r>
      <rPr>
        <i/>
        <sz val="7"/>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</si>
  <si>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r>
      <rPr>
        <i/>
        <u/>
        <sz val="7"/>
        <color theme="1"/>
        <rFont val="Arial"/>
        <family val="2"/>
      </rPr>
      <t>NOTE</t>
    </r>
    <r>
      <rPr>
        <i/>
        <sz val="7"/>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</si>
  <si>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MEMO FOR RECORD - PARTIAL AGREEMENT CHANGE ORDER (PACO)</t>
  </si>
  <si>
    <t>PARTIAL AGREEMENT CHANGE ORDER (PACO)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</si>
</sst>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50"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
      <i/>
      <sz val="7"/>
      <color theme="1"/>
      <name val="Arial"/>
      <family val="2"/>
    </font>
    <font>
      <i/>
      <u/>
      <sz val="7"/>
      <color theme="1"/>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right/>
      <top style="thin">
        <color indexed="64"/>
      </top>
      <bottom style="medium">
        <color indexed="64"/>
      </bottom>
      <diagonal/>
    </border>
    <border>
      <left style="medium">
        <color auto="1"/>
      </left>
      <right/>
      <top style="thin">
        <color auto="1"/>
      </top>
      <bottom/>
      <diagonal/>
    </border>
    <border>
      <left style="thin">
        <color indexed="64"/>
      </left>
      <right style="medium">
        <color auto="1"/>
      </right>
      <top style="thin">
        <color indexed="64"/>
      </top>
      <bottom style="thin">
        <color indexed="64"/>
      </bottom>
      <diagonal/>
    </border>
    <border>
      <left style="medium">
        <color auto="1"/>
      </left>
      <right/>
      <top/>
      <bottom style="thick">
        <color auto="1"/>
      </bottom>
      <diagonal/>
    </border>
    <border>
      <left/>
      <right style="medium">
        <color auto="1"/>
      </right>
      <top/>
      <bottom style="thick">
        <color auto="1"/>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40" fillId="0" borderId="0"/>
    <xf numFmtId="9" fontId="40" fillId="0" borderId="0" applyFont="0" applyFill="0" applyBorder="0" applyAlignment="0" applyProtection="0"/>
    <xf numFmtId="44" fontId="40" fillId="0" borderId="0" applyFont="0" applyFill="0" applyBorder="0" applyAlignment="0" applyProtection="0"/>
  </cellStyleXfs>
  <cellXfs count="483">
    <xf numFmtId="0" fontId="0" fillId="0" borderId="0" xfId="0"/>
    <xf numFmtId="0" fontId="1" fillId="0" borderId="0" xfId="0" applyFont="1"/>
    <xf numFmtId="0" fontId="1" fillId="0" borderId="0" xfId="0" applyFont="1" applyBorder="1" applyAlignment="1">
      <alignment horizontal="right"/>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9" xfId="0" applyFont="1" applyBorder="1" applyAlignment="1" applyProtection="1"/>
    <xf numFmtId="0" fontId="2" fillId="0" borderId="7" xfId="0" applyFont="1" applyBorder="1" applyAlignment="1" applyProtection="1"/>
    <xf numFmtId="0" fontId="2" fillId="0" borderId="21"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4"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textRotation="90"/>
    </xf>
    <xf numFmtId="44" fontId="2" fillId="3" borderId="14" xfId="0" applyNumberFormat="1" applyFont="1" applyFill="1" applyBorder="1" applyAlignment="1" applyProtection="1">
      <alignment horizontal="center" vertical="center" wrapText="1"/>
    </xf>
    <xf numFmtId="0" fontId="24" fillId="3" borderId="14" xfId="0" applyNumberFormat="1" applyFont="1" applyFill="1" applyBorder="1" applyAlignment="1" applyProtection="1">
      <alignment horizontal="center" vertical="center" wrapText="1"/>
    </xf>
    <xf numFmtId="0" fontId="2" fillId="4" borderId="29" xfId="0"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5"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4" xfId="0" applyNumberFormat="1" applyFont="1" applyFill="1" applyBorder="1" applyAlignment="1">
      <alignment horizontal="center" wrapText="1"/>
    </xf>
    <xf numFmtId="44" fontId="17" fillId="3" borderId="14" xfId="0" applyNumberFormat="1" applyFont="1" applyFill="1" applyBorder="1" applyAlignment="1">
      <alignment horizontal="center" wrapText="1"/>
    </xf>
    <xf numFmtId="0" fontId="2" fillId="0" borderId="0" xfId="0" applyFont="1" applyBorder="1" applyAlignment="1">
      <alignment wrapText="1"/>
    </xf>
    <xf numFmtId="44" fontId="1" fillId="4" borderId="14" xfId="0" applyNumberFormat="1" applyFont="1" applyFill="1" applyBorder="1" applyAlignment="1" applyProtection="1">
      <alignment horizontal="left" vertical="center" wrapText="1"/>
      <protection locked="0"/>
    </xf>
    <xf numFmtId="44" fontId="23" fillId="4" borderId="14"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8" xfId="0" applyFont="1" applyBorder="1" applyAlignment="1" applyProtection="1">
      <alignment horizontal="left"/>
    </xf>
    <xf numFmtId="0" fontId="2" fillId="0" borderId="28" xfId="0" applyFont="1" applyBorder="1" applyProtection="1"/>
    <xf numFmtId="0" fontId="13" fillId="0" borderId="28"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7"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7"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20" xfId="0" applyFont="1" applyBorder="1" applyProtection="1"/>
    <xf numFmtId="0" fontId="1" fillId="0" borderId="22" xfId="0" applyFont="1" applyBorder="1" applyProtection="1"/>
    <xf numFmtId="0" fontId="17" fillId="0" borderId="22" xfId="0" applyFont="1" applyBorder="1" applyProtection="1"/>
    <xf numFmtId="0" fontId="17" fillId="0" borderId="0" xfId="0" applyFont="1" applyBorder="1" applyProtection="1"/>
    <xf numFmtId="0" fontId="10" fillId="0" borderId="0"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0" xfId="0" applyFont="1" applyAlignment="1" applyProtection="1">
      <alignment horizontal="left"/>
    </xf>
    <xf numFmtId="0" fontId="10" fillId="0" borderId="0" xfId="0" applyFont="1" applyBorder="1" applyAlignment="1" applyProtection="1"/>
    <xf numFmtId="0" fontId="2" fillId="0" borderId="2" xfId="0" applyFont="1" applyBorder="1" applyAlignment="1" applyProtection="1">
      <alignment horizontal="left" wrapText="1"/>
    </xf>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1"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2" xfId="0" applyFont="1" applyFill="1" applyBorder="1" applyProtection="1"/>
    <xf numFmtId="0" fontId="1" fillId="5" borderId="0" xfId="0" applyFont="1" applyFill="1" applyProtection="1"/>
    <xf numFmtId="0" fontId="10" fillId="5" borderId="21"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2"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7"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9" xfId="0" quotePrefix="1" applyFont="1" applyBorder="1" applyAlignment="1" applyProtection="1">
      <alignment horizontal="center"/>
    </xf>
    <xf numFmtId="0" fontId="1" fillId="0" borderId="31" xfId="0" quotePrefix="1" applyFont="1" applyBorder="1" applyAlignment="1" applyProtection="1">
      <alignment horizontal="center"/>
    </xf>
    <xf numFmtId="0" fontId="17" fillId="0" borderId="31" xfId="0" quotePrefix="1" applyFont="1" applyBorder="1" applyAlignment="1" applyProtection="1">
      <alignment horizontal="center"/>
    </xf>
    <xf numFmtId="0" fontId="1" fillId="0" borderId="40" xfId="0" quotePrefix="1" applyFont="1" applyBorder="1" applyAlignment="1" applyProtection="1">
      <alignment horizontal="center"/>
    </xf>
    <xf numFmtId="0" fontId="1" fillId="0" borderId="27" xfId="0" quotePrefix="1" applyFont="1" applyBorder="1" applyAlignment="1" applyProtection="1">
      <alignment horizontal="center"/>
    </xf>
    <xf numFmtId="0" fontId="17" fillId="0" borderId="27"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2"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8" xfId="0" applyFont="1" applyBorder="1" applyAlignment="1" applyProtection="1">
      <alignment horizontal="left"/>
    </xf>
    <xf numFmtId="0" fontId="1" fillId="0" borderId="4" xfId="0"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3"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5" fillId="0" borderId="0" xfId="0" applyFont="1" applyAlignment="1" applyProtection="1">
      <alignment vertical="center"/>
    </xf>
    <xf numFmtId="0" fontId="35" fillId="0" borderId="0" xfId="0" applyFont="1" applyProtection="1"/>
    <xf numFmtId="0" fontId="37"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0" borderId="19" xfId="0" applyNumberFormat="1" applyFont="1" applyBorder="1" applyAlignment="1" applyProtection="1">
      <alignment horizontal="right"/>
    </xf>
    <xf numFmtId="167" fontId="1" fillId="0" borderId="2" xfId="0" applyNumberFormat="1"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0" borderId="37" xfId="0" applyNumberFormat="1" applyFont="1" applyBorder="1" applyAlignment="1" applyProtection="1">
      <alignment horizontal="right"/>
    </xf>
    <xf numFmtId="167" fontId="1" fillId="0" borderId="15" xfId="0" applyNumberFormat="1" applyFont="1" applyBorder="1" applyAlignment="1" applyProtection="1">
      <alignment horizontal="right"/>
    </xf>
    <xf numFmtId="167" fontId="1" fillId="5" borderId="2" xfId="0" applyNumberFormat="1" applyFont="1" applyFill="1" applyBorder="1" applyAlignment="1" applyProtection="1">
      <alignment horizontal="right"/>
    </xf>
    <xf numFmtId="167" fontId="17" fillId="0" borderId="15" xfId="0" applyNumberFormat="1" applyFont="1" applyBorder="1" applyAlignment="1" applyProtection="1">
      <alignment horizontal="right"/>
    </xf>
    <xf numFmtId="167" fontId="10" fillId="5" borderId="2" xfId="0" applyNumberFormat="1" applyFont="1" applyFill="1" applyBorder="1" applyAlignment="1" applyProtection="1">
      <alignment horizontal="right"/>
    </xf>
    <xf numFmtId="167" fontId="1" fillId="0" borderId="25" xfId="0" applyNumberFormat="1" applyFont="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Fill="1" applyAlignment="1" applyProtection="1">
      <alignment vertical="center"/>
    </xf>
    <xf numFmtId="164" fontId="1" fillId="0" borderId="0" xfId="1" applyFont="1" applyAlignment="1" applyProtection="1">
      <alignment horizontal="center" vertical="center"/>
    </xf>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44" fontId="19" fillId="0" borderId="0" xfId="1" applyNumberFormat="1" applyFont="1" applyProtection="1"/>
    <xf numFmtId="44" fontId="1" fillId="0" borderId="0" xfId="1" applyNumberFormat="1" applyFont="1" applyFill="1" applyAlignment="1" applyProtection="1">
      <alignment vertical="center"/>
    </xf>
    <xf numFmtId="0" fontId="2" fillId="0" borderId="0" xfId="0" applyFont="1" applyBorder="1" applyAlignment="1" applyProtection="1">
      <alignment horizontal="left"/>
    </xf>
    <xf numFmtId="0" fontId="1" fillId="4" borderId="14" xfId="0" applyFont="1" applyFill="1" applyBorder="1" applyAlignment="1" applyProtection="1">
      <alignment horizontal="center" vertical="center" wrapText="1"/>
      <protection locked="0"/>
    </xf>
    <xf numFmtId="168" fontId="1" fillId="4" borderId="15"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7"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8" fillId="0" borderId="0" xfId="0" applyNumberFormat="1" applyFont="1" applyFill="1" applyBorder="1" applyAlignment="1" applyProtection="1"/>
    <xf numFmtId="167" fontId="2" fillId="0" borderId="19" xfId="0" applyNumberFormat="1" applyFont="1" applyFill="1" applyBorder="1" applyAlignment="1" applyProtection="1">
      <alignment wrapText="1"/>
    </xf>
    <xf numFmtId="0" fontId="1" fillId="0" borderId="38" xfId="0" quotePrefix="1" applyFont="1" applyBorder="1" applyAlignment="1" applyProtection="1">
      <alignment horizontal="center"/>
    </xf>
    <xf numFmtId="167" fontId="2" fillId="0" borderId="3" xfId="0" applyNumberFormat="1" applyFont="1" applyBorder="1" applyAlignment="1" applyProtection="1"/>
    <xf numFmtId="167" fontId="2" fillId="0" borderId="0" xfId="0" applyNumberFormat="1" applyFont="1" applyBorder="1" applyAlignment="1" applyProtection="1"/>
    <xf numFmtId="14" fontId="1" fillId="4" borderId="29"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3" xfId="3" applyNumberFormat="1" applyFont="1" applyFill="1" applyBorder="1" applyAlignment="1" applyProtection="1">
      <alignment horizontal="center" vertical="center"/>
      <protection locked="0"/>
    </xf>
    <xf numFmtId="167" fontId="1" fillId="0" borderId="45" xfId="0" applyNumberFormat="1" applyFont="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8" fontId="1" fillId="0" borderId="0" xfId="1" applyNumberFormat="1" applyFont="1" applyFill="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44" fontId="1" fillId="0" borderId="47" xfId="1" applyNumberFormat="1" applyFont="1" applyFill="1" applyBorder="1" applyAlignment="1" applyProtection="1">
      <alignment horizontal="center" vertical="center"/>
    </xf>
    <xf numFmtId="166" fontId="1" fillId="0" borderId="43" xfId="2" applyNumberFormat="1" applyFont="1" applyFill="1" applyBorder="1" applyAlignment="1" applyProtection="1">
      <alignment horizontal="center" vertical="center"/>
    </xf>
    <xf numFmtId="164" fontId="1" fillId="0" borderId="1" xfId="1" applyFont="1" applyFill="1" applyBorder="1" applyProtection="1"/>
    <xf numFmtId="44" fontId="2" fillId="0" borderId="0" xfId="1" applyNumberFormat="1" applyFont="1" applyFill="1" applyBorder="1" applyAlignment="1" applyProtection="1">
      <alignment vertical="center"/>
    </xf>
    <xf numFmtId="166" fontId="36" fillId="0" borderId="0" xfId="2" applyNumberFormat="1" applyFont="1" applyFill="1" applyBorder="1" applyAlignment="1" applyProtection="1">
      <alignment horizontal="center"/>
    </xf>
    <xf numFmtId="8" fontId="1" fillId="0" borderId="0" xfId="1" applyNumberFormat="1" applyFont="1" applyFill="1" applyBorder="1" applyAlignment="1" applyProtection="1">
      <alignment vertical="center"/>
    </xf>
    <xf numFmtId="0" fontId="17" fillId="0" borderId="0" xfId="0" applyFont="1" applyProtection="1"/>
    <xf numFmtId="44" fontId="2" fillId="0" borderId="19" xfId="0" applyNumberFormat="1" applyFont="1" applyBorder="1" applyAlignment="1" applyProtection="1">
      <alignment vertical="center" wrapText="1"/>
    </xf>
    <xf numFmtId="44" fontId="1" fillId="4" borderId="1" xfId="1" applyNumberFormat="1" applyFont="1" applyFill="1" applyBorder="1" applyAlignment="1" applyProtection="1">
      <alignment vertical="center"/>
      <protection locked="0"/>
    </xf>
    <xf numFmtId="44" fontId="1" fillId="4" borderId="19" xfId="1" applyNumberFormat="1" applyFont="1" applyFill="1" applyBorder="1" applyAlignment="1" applyProtection="1">
      <alignment horizontal="center" vertical="center"/>
      <protection locked="0"/>
    </xf>
    <xf numFmtId="0" fontId="28" fillId="3" borderId="10" xfId="0" applyFont="1" applyFill="1" applyBorder="1" applyAlignment="1" applyProtection="1"/>
    <xf numFmtId="0" fontId="6" fillId="0" borderId="0" xfId="0" applyFont="1" applyBorder="1" applyAlignment="1" applyProtection="1">
      <alignment vertical="center"/>
    </xf>
    <xf numFmtId="0" fontId="1" fillId="0" borderId="0" xfId="0" applyFont="1" applyBorder="1" applyProtection="1">
      <protection locked="0"/>
    </xf>
    <xf numFmtId="0" fontId="37" fillId="0" borderId="0" xfId="0" applyFont="1" applyAlignment="1" applyProtection="1">
      <alignment horizontal="left" vertical="center"/>
    </xf>
    <xf numFmtId="0" fontId="37" fillId="0" borderId="7" xfId="0" applyFont="1" applyBorder="1" applyAlignment="1" applyProtection="1">
      <alignment vertical="center"/>
    </xf>
    <xf numFmtId="0" fontId="43" fillId="0" borderId="0" xfId="0" applyFont="1" applyBorder="1" applyAlignment="1" applyProtection="1">
      <alignment horizontal="left" vertical="center"/>
    </xf>
    <xf numFmtId="0" fontId="37" fillId="0" borderId="0" xfId="0" applyFont="1" applyBorder="1" applyAlignment="1" applyProtection="1">
      <alignment vertical="center"/>
    </xf>
    <xf numFmtId="0" fontId="37" fillId="0" borderId="0" xfId="0" applyFont="1" applyAlignment="1" applyProtection="1">
      <alignment vertical="center"/>
    </xf>
    <xf numFmtId="0" fontId="44" fillId="0" borderId="14" xfId="0" applyFont="1" applyBorder="1" applyAlignment="1">
      <alignment horizontal="center"/>
    </xf>
    <xf numFmtId="0" fontId="2" fillId="0" borderId="1" xfId="0" applyFont="1" applyBorder="1" applyAlignment="1" applyProtection="1"/>
    <xf numFmtId="0" fontId="1" fillId="0" borderId="3" xfId="0" applyFont="1" applyBorder="1" applyProtection="1"/>
    <xf numFmtId="44" fontId="2" fillId="0" borderId="0" xfId="0" applyNumberFormat="1" applyFont="1" applyBorder="1" applyAlignment="1" applyProtection="1"/>
    <xf numFmtId="0" fontId="43" fillId="0" borderId="9" xfId="0" applyFont="1" applyBorder="1" applyAlignment="1" applyProtection="1">
      <alignment vertical="top" wrapText="1"/>
    </xf>
    <xf numFmtId="0" fontId="2" fillId="0" borderId="0" xfId="0" applyFont="1" applyBorder="1" applyAlignment="1" applyProtection="1">
      <alignment horizontal="right"/>
    </xf>
    <xf numFmtId="0" fontId="1" fillId="0" borderId="1" xfId="0" applyFont="1" applyBorder="1" applyAlignment="1" applyProtection="1">
      <alignment horizontal="center"/>
    </xf>
    <xf numFmtId="0" fontId="1" fillId="0" borderId="0" xfId="0" applyFont="1" applyAlignment="1" applyProtection="1"/>
    <xf numFmtId="37" fontId="1" fillId="0" borderId="0" xfId="0" applyNumberFormat="1" applyFont="1" applyProtection="1"/>
    <xf numFmtId="37" fontId="1" fillId="0" borderId="0" xfId="0" applyNumberFormat="1" applyFont="1" applyAlignment="1" applyProtection="1">
      <alignment horizontal="center"/>
    </xf>
    <xf numFmtId="0" fontId="46" fillId="0" borderId="0" xfId="0" applyFont="1" applyAlignment="1" applyProtection="1">
      <alignment horizontal="center"/>
    </xf>
    <xf numFmtId="0" fontId="1" fillId="0" borderId="0" xfId="0" applyFont="1" applyProtection="1">
      <protection locked="0"/>
    </xf>
    <xf numFmtId="44" fontId="1" fillId="0" borderId="0" xfId="0" applyNumberFormat="1" applyFont="1" applyProtection="1">
      <protection locked="0"/>
    </xf>
    <xf numFmtId="166" fontId="1" fillId="0" borderId="0" xfId="0" applyNumberFormat="1" applyFont="1" applyAlignment="1" applyProtection="1">
      <alignment horizontal="left"/>
    </xf>
    <xf numFmtId="0" fontId="1" fillId="3" borderId="14" xfId="0" applyFont="1" applyFill="1" applyBorder="1" applyAlignment="1" applyProtection="1">
      <alignment horizontal="center"/>
      <protection locked="0"/>
    </xf>
    <xf numFmtId="0" fontId="1" fillId="0" borderId="0" xfId="0" applyFont="1" applyAlignment="1" applyProtection="1">
      <alignment vertical="center"/>
      <protection locked="0"/>
    </xf>
    <xf numFmtId="0" fontId="16" fillId="0" borderId="0" xfId="0" applyFont="1" applyProtection="1"/>
    <xf numFmtId="0" fontId="31" fillId="0" borderId="0" xfId="0" applyFont="1" applyProtection="1"/>
    <xf numFmtId="0" fontId="1" fillId="0" borderId="14" xfId="0" applyFont="1" applyBorder="1" applyAlignment="1" applyProtection="1">
      <alignment horizontal="center" vertical="center" wrapText="1"/>
      <protection locked="0"/>
    </xf>
    <xf numFmtId="0" fontId="6" fillId="0" borderId="0" xfId="0" applyFont="1" applyBorder="1" applyProtection="1"/>
    <xf numFmtId="44" fontId="1" fillId="0" borderId="31" xfId="0" applyNumberFormat="1" applyFont="1" applyBorder="1" applyProtection="1"/>
    <xf numFmtId="0" fontId="6" fillId="0" borderId="1" xfId="0" applyFont="1" applyBorder="1" applyProtection="1"/>
    <xf numFmtId="44" fontId="1" fillId="0" borderId="1" xfId="0" applyNumberFormat="1" applyFont="1" applyBorder="1" applyProtection="1"/>
    <xf numFmtId="44" fontId="1" fillId="0" borderId="26" xfId="0" applyNumberFormat="1" applyFont="1" applyBorder="1" applyProtection="1"/>
    <xf numFmtId="0" fontId="6" fillId="0" borderId="30" xfId="0" applyFont="1" applyBorder="1" applyAlignment="1" applyProtection="1">
      <alignment horizontal="center"/>
    </xf>
    <xf numFmtId="0" fontId="6" fillId="0" borderId="25" xfId="0" applyFont="1" applyBorder="1" applyAlignment="1" applyProtection="1">
      <alignment horizontal="center"/>
    </xf>
    <xf numFmtId="44" fontId="1" fillId="0" borderId="0" xfId="0" applyNumberFormat="1" applyFont="1" applyAlignment="1" applyProtection="1">
      <alignment horizontal="center"/>
      <protection locked="0"/>
    </xf>
    <xf numFmtId="44" fontId="1" fillId="0" borderId="0" xfId="0" applyNumberFormat="1" applyFont="1" applyAlignment="1" applyProtection="1">
      <alignment horizontal="center"/>
    </xf>
    <xf numFmtId="0" fontId="46" fillId="0" borderId="0" xfId="0" applyFont="1" applyAlignment="1" applyProtection="1">
      <alignment horizontal="center" vertical="center"/>
    </xf>
    <xf numFmtId="0" fontId="1" fillId="0" borderId="4" xfId="0" applyFont="1" applyBorder="1" applyAlignment="1" applyProtection="1">
      <alignment horizontal="left" vertical="center"/>
    </xf>
    <xf numFmtId="0" fontId="1" fillId="0" borderId="15"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5" fillId="3" borderId="15"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6" xfId="0" applyFont="1" applyFill="1" applyBorder="1" applyAlignment="1" applyProtection="1">
      <alignment horizontal="center"/>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169" fontId="1" fillId="0" borderId="14" xfId="0" applyNumberFormat="1" applyFont="1" applyBorder="1" applyAlignment="1" applyProtection="1">
      <alignment horizontal="right" vertical="center"/>
      <protection locked="0"/>
    </xf>
    <xf numFmtId="169" fontId="1" fillId="0" borderId="0" xfId="0" applyNumberFormat="1" applyFont="1" applyAlignment="1" applyProtection="1">
      <alignment horizontal="left"/>
    </xf>
    <xf numFmtId="0" fontId="1" fillId="0" borderId="0" xfId="0" applyFont="1" applyAlignment="1" applyProtection="1">
      <alignment horizontal="left"/>
    </xf>
    <xf numFmtId="0" fontId="1" fillId="3" borderId="14" xfId="0" applyFont="1" applyFill="1" applyBorder="1" applyAlignment="1" applyProtection="1">
      <alignment horizontal="center"/>
      <protection locked="0"/>
    </xf>
    <xf numFmtId="0" fontId="1" fillId="0" borderId="14" xfId="0" applyFont="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14" fontId="1" fillId="0" borderId="0" xfId="0" applyNumberFormat="1" applyFont="1" applyAlignment="1" applyProtection="1">
      <alignment horizontal="left"/>
    </xf>
    <xf numFmtId="0" fontId="1" fillId="0" borderId="0" xfId="0" applyFont="1" applyAlignment="1" applyProtection="1">
      <alignment horizontal="left"/>
      <protection locked="0"/>
    </xf>
    <xf numFmtId="166" fontId="1" fillId="0" borderId="0" xfId="0" applyNumberFormat="1" applyFont="1" applyAlignment="1" applyProtection="1">
      <alignment horizontal="left"/>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0" fontId="1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 fillId="0" borderId="1" xfId="0" applyFont="1" applyBorder="1" applyAlignment="1" applyProtection="1">
      <alignment horizontal="center"/>
    </xf>
    <xf numFmtId="0" fontId="14" fillId="0" borderId="0" xfId="0" applyFont="1" applyBorder="1" applyAlignment="1" applyProtection="1">
      <alignment horizontal="center"/>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vertical="top" wrapText="1"/>
    </xf>
    <xf numFmtId="0" fontId="9" fillId="0" borderId="3" xfId="0" applyFont="1" applyBorder="1" applyAlignment="1" applyProtection="1">
      <alignment horizontal="center" vertical="top"/>
    </xf>
    <xf numFmtId="0" fontId="47" fillId="0" borderId="3" xfId="0" applyFont="1" applyBorder="1" applyAlignment="1" applyProtection="1">
      <alignment horizontal="center" wrapText="1"/>
    </xf>
    <xf numFmtId="0" fontId="5" fillId="0" borderId="0" xfId="0" applyFont="1" applyBorder="1" applyAlignment="1" applyProtection="1">
      <alignment horizontal="left" vertical="center" wrapText="1"/>
    </xf>
    <xf numFmtId="0" fontId="48" fillId="0" borderId="10" xfId="0" applyFont="1" applyBorder="1" applyAlignment="1" applyProtection="1">
      <alignment horizontal="left" vertical="center" wrapText="1"/>
    </xf>
    <xf numFmtId="0" fontId="48" fillId="0" borderId="0" xfId="0" applyFont="1" applyBorder="1" applyAlignment="1" applyProtection="1">
      <alignment horizontal="left" vertical="center" wrapText="1"/>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34"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xf>
    <xf numFmtId="0" fontId="2" fillId="4" borderId="2" xfId="0" applyFont="1" applyFill="1" applyBorder="1" applyAlignment="1" applyProtection="1">
      <alignment horizontal="left" wrapText="1"/>
      <protection locked="0"/>
    </xf>
    <xf numFmtId="0" fontId="2" fillId="0" borderId="0" xfId="0" applyFont="1" applyBorder="1" applyAlignment="1" applyProtection="1">
      <alignment horizontal="left" wrapText="1"/>
    </xf>
    <xf numFmtId="0" fontId="2" fillId="4" borderId="2" xfId="0" applyNumberFormat="1" applyFont="1" applyFill="1" applyBorder="1" applyAlignment="1" applyProtection="1">
      <alignment horizontal="left" wrapText="1"/>
      <protection locked="0"/>
    </xf>
    <xf numFmtId="44" fontId="6" fillId="4" borderId="2" xfId="0" applyNumberFormat="1" applyFont="1" applyFill="1" applyBorder="1" applyAlignment="1" applyProtection="1">
      <alignment horizontal="center"/>
      <protection locked="0"/>
    </xf>
    <xf numFmtId="0" fontId="42" fillId="0" borderId="0" xfId="0" applyFont="1" applyAlignment="1" applyProtection="1">
      <alignment horizontal="left" vertical="center"/>
    </xf>
    <xf numFmtId="0" fontId="6" fillId="0" borderId="0" xfId="0" applyFont="1" applyAlignment="1" applyProtection="1">
      <alignment horizontal="right"/>
    </xf>
    <xf numFmtId="44" fontId="6" fillId="0" borderId="1" xfId="0" applyNumberFormat="1" applyFont="1" applyBorder="1" applyAlignment="1" applyProtection="1">
      <alignment horizontal="center"/>
    </xf>
    <xf numFmtId="14" fontId="2" fillId="4" borderId="1" xfId="0" applyNumberFormat="1" applyFont="1" applyFill="1" applyBorder="1" applyAlignment="1" applyProtection="1">
      <alignment horizontal="center"/>
      <protection locked="0"/>
    </xf>
    <xf numFmtId="0" fontId="5" fillId="0" borderId="0" xfId="0" applyFont="1" applyBorder="1" applyAlignment="1" applyProtection="1">
      <alignment horizontal="left"/>
    </xf>
    <xf numFmtId="0" fontId="48" fillId="0" borderId="0" xfId="0" applyFont="1" applyBorder="1" applyAlignment="1" applyProtection="1">
      <alignment horizontal="left" wrapText="1"/>
    </xf>
    <xf numFmtId="0" fontId="1" fillId="0" borderId="0" xfId="0" applyFont="1" applyBorder="1" applyAlignment="1" applyProtection="1">
      <alignment horizontal="right"/>
    </xf>
    <xf numFmtId="0" fontId="6" fillId="4" borderId="18" xfId="0" applyFont="1" applyFill="1" applyBorder="1" applyAlignment="1" applyProtection="1">
      <alignment horizontal="left"/>
      <protection locked="0"/>
    </xf>
    <xf numFmtId="0" fontId="6" fillId="4" borderId="19" xfId="0" applyFont="1" applyFill="1" applyBorder="1" applyAlignment="1" applyProtection="1">
      <alignment horizontal="left"/>
      <protection locked="0"/>
    </xf>
    <xf numFmtId="0" fontId="6" fillId="4" borderId="20" xfId="0" applyFont="1" applyFill="1" applyBorder="1" applyAlignment="1" applyProtection="1">
      <alignment horizontal="left"/>
      <protection locked="0"/>
    </xf>
    <xf numFmtId="0" fontId="6" fillId="4" borderId="35" xfId="0" applyFont="1" applyFill="1" applyBorder="1" applyAlignment="1" applyProtection="1">
      <alignment horizontal="left"/>
      <protection locked="0"/>
    </xf>
    <xf numFmtId="0" fontId="6" fillId="4" borderId="14"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0" fontId="6" fillId="4" borderId="51" xfId="0" applyFont="1" applyFill="1" applyBorder="1" applyAlignment="1" applyProtection="1">
      <alignment horizontal="left"/>
      <protection locked="0"/>
    </xf>
    <xf numFmtId="0" fontId="39" fillId="0" borderId="0" xfId="0" applyFont="1" applyBorder="1" applyAlignment="1" applyProtection="1">
      <alignment horizontal="center"/>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6" fillId="0" borderId="5" xfId="0" applyFont="1" applyBorder="1" applyAlignment="1" applyProtection="1">
      <alignment horizontal="left"/>
    </xf>
    <xf numFmtId="0" fontId="6" fillId="0" borderId="0" xfId="0" applyFont="1" applyAlignment="1" applyProtection="1">
      <alignment horizontal="left"/>
    </xf>
    <xf numFmtId="0" fontId="6" fillId="0" borderId="5" xfId="0" applyFont="1" applyBorder="1" applyAlignment="1" applyProtection="1">
      <alignment horizontal="left" vertical="center"/>
    </xf>
    <xf numFmtId="14" fontId="6" fillId="0" borderId="46" xfId="0" applyNumberFormat="1" applyFont="1" applyFill="1" applyBorder="1" applyAlignment="1" applyProtection="1">
      <alignment horizontal="center" vertical="center"/>
    </xf>
    <xf numFmtId="0" fontId="1" fillId="0" borderId="4" xfId="0" applyFont="1" applyBorder="1" applyAlignment="1" applyProtection="1">
      <alignment horizontal="left" vertical="center" wrapText="1"/>
    </xf>
    <xf numFmtId="0" fontId="37" fillId="0" borderId="0" xfId="0" applyFont="1" applyAlignment="1" applyProtection="1">
      <alignment horizontal="right" vertical="center"/>
    </xf>
    <xf numFmtId="0" fontId="43" fillId="0" borderId="7" xfId="0" applyFont="1" applyBorder="1" applyAlignment="1" applyProtection="1">
      <alignment horizontal="left" vertical="center"/>
    </xf>
    <xf numFmtId="0" fontId="6" fillId="0" borderId="0" xfId="0" applyFont="1" applyBorder="1" applyAlignment="1" applyProtection="1">
      <alignment horizontal="left"/>
    </xf>
    <xf numFmtId="44" fontId="19" fillId="4" borderId="2" xfId="1" applyNumberFormat="1" applyFont="1" applyFill="1" applyBorder="1" applyAlignment="1" applyProtection="1">
      <alignment horizontal="center"/>
      <protection locked="0"/>
    </xf>
    <xf numFmtId="44" fontId="19" fillId="4" borderId="1" xfId="1" applyNumberFormat="1" applyFont="1" applyFill="1" applyBorder="1" applyAlignment="1" applyProtection="1">
      <alignment horizontal="center"/>
      <protection locked="0"/>
    </xf>
    <xf numFmtId="0" fontId="2" fillId="3" borderId="14" xfId="0" applyFont="1" applyFill="1" applyBorder="1" applyAlignment="1">
      <alignment horizontal="right" wrapText="1"/>
    </xf>
    <xf numFmtId="0" fontId="2" fillId="3" borderId="14"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1" xfId="0" applyFont="1" applyBorder="1" applyAlignment="1">
      <alignment horizontal="center" vertical="center"/>
    </xf>
    <xf numFmtId="0" fontId="1" fillId="0" borderId="27" xfId="0" applyFont="1" applyBorder="1" applyAlignment="1">
      <alignment horizontal="center" vertical="center"/>
    </xf>
    <xf numFmtId="44" fontId="1" fillId="0" borderId="15" xfId="1" applyNumberFormat="1" applyFont="1" applyBorder="1" applyAlignment="1">
      <alignment horizontal="center"/>
    </xf>
    <xf numFmtId="44" fontId="1" fillId="0" borderId="16" xfId="1" applyNumberFormat="1" applyFont="1" applyBorder="1" applyAlignment="1">
      <alignment horizontal="center"/>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0" fillId="4" borderId="15"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1" fillId="0" borderId="25" xfId="0" applyFont="1" applyBorder="1" applyAlignment="1">
      <alignment horizontal="center"/>
    </xf>
    <xf numFmtId="0" fontId="1" fillId="0" borderId="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37" fillId="0" borderId="14" xfId="0" applyFont="1" applyBorder="1" applyAlignment="1">
      <alignment horizontal="left"/>
    </xf>
    <xf numFmtId="0" fontId="37" fillId="0" borderId="15" xfId="0" applyFont="1" applyBorder="1" applyAlignment="1">
      <alignment horizontal="lef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4" fontId="23" fillId="0" borderId="15" xfId="1" applyNumberFormat="1" applyFont="1" applyBorder="1" applyAlignment="1">
      <alignment horizontal="center"/>
    </xf>
    <xf numFmtId="44" fontId="23" fillId="0" borderId="16" xfId="1" applyNumberFormat="1" applyFont="1" applyBorder="1" applyAlignment="1">
      <alignment horizont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2" fillId="0" borderId="1" xfId="0" applyFont="1" applyBorder="1" applyAlignment="1" applyProtection="1">
      <alignment horizontal="left" wrapText="1"/>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4" xfId="0" applyFont="1" applyFill="1" applyBorder="1" applyAlignment="1">
      <alignment horizontal="right" wrapText="1"/>
    </xf>
    <xf numFmtId="0" fontId="10" fillId="0" borderId="0" xfId="0" applyFont="1" applyAlignment="1">
      <alignment horizontal="center"/>
    </xf>
    <xf numFmtId="0" fontId="14" fillId="0" borderId="0" xfId="0" applyFont="1" applyBorder="1" applyAlignment="1" applyProtection="1">
      <alignment horizontal="center" wrapText="1"/>
    </xf>
    <xf numFmtId="14" fontId="2" fillId="0" borderId="1" xfId="0" applyNumberFormat="1" applyFont="1" applyBorder="1" applyAlignment="1" applyProtection="1">
      <alignment horizontal="center"/>
    </xf>
    <xf numFmtId="43" fontId="1" fillId="0" borderId="15" xfId="0" applyNumberFormat="1" applyFont="1" applyBorder="1" applyAlignment="1">
      <alignment horizontal="center"/>
    </xf>
    <xf numFmtId="43" fontId="1" fillId="0" borderId="16" xfId="0" applyNumberFormat="1" applyFont="1" applyBorder="1" applyAlignment="1">
      <alignment horizontal="center"/>
    </xf>
    <xf numFmtId="43" fontId="23" fillId="0" borderId="15" xfId="0" applyNumberFormat="1" applyFont="1" applyBorder="1" applyAlignment="1">
      <alignment horizontal="center"/>
    </xf>
    <xf numFmtId="43" fontId="23" fillId="0" borderId="16" xfId="0" applyNumberFormat="1" applyFont="1" applyBorder="1" applyAlignment="1">
      <alignment horizontal="center"/>
    </xf>
    <xf numFmtId="0" fontId="45" fillId="3" borderId="10" xfId="0" applyFont="1" applyFill="1" applyBorder="1" applyAlignment="1" applyProtection="1">
      <alignment horizontal="right" wrapText="1"/>
    </xf>
    <xf numFmtId="0" fontId="45" fillId="3" borderId="11" xfId="0" applyFont="1" applyFill="1" applyBorder="1" applyAlignment="1" applyProtection="1">
      <alignment horizontal="right" wrapText="1"/>
    </xf>
    <xf numFmtId="0" fontId="2" fillId="3" borderId="9" xfId="0" applyFont="1" applyFill="1" applyBorder="1" applyAlignment="1" applyProtection="1">
      <alignment horizontal="center" wrapText="1"/>
    </xf>
    <xf numFmtId="0" fontId="2" fillId="3" borderId="10" xfId="0" applyFont="1" applyFill="1" applyBorder="1" applyAlignment="1" applyProtection="1">
      <alignment horizontal="center" wrapText="1"/>
    </xf>
    <xf numFmtId="0" fontId="37" fillId="0" borderId="41" xfId="0" applyFont="1" applyBorder="1" applyAlignment="1" applyProtection="1">
      <alignment horizontal="left"/>
    </xf>
    <xf numFmtId="0" fontId="37" fillId="0" borderId="38" xfId="0" applyFont="1" applyBorder="1" applyAlignment="1" applyProtection="1">
      <alignment horizontal="left"/>
    </xf>
    <xf numFmtId="8" fontId="1" fillId="0" borderId="45" xfId="0" applyNumberFormat="1" applyFont="1" applyBorder="1" applyAlignment="1" applyProtection="1">
      <alignment horizontal="right"/>
    </xf>
    <xf numFmtId="8" fontId="1" fillId="0" borderId="42" xfId="0" applyNumberFormat="1" applyFont="1" applyBorder="1" applyAlignment="1" applyProtection="1">
      <alignment horizontal="right"/>
    </xf>
    <xf numFmtId="8" fontId="1" fillId="0" borderId="44" xfId="0" applyNumberFormat="1" applyFont="1" applyFill="1" applyBorder="1" applyAlignment="1" applyProtection="1">
      <alignment horizontal="right"/>
    </xf>
    <xf numFmtId="8" fontId="1" fillId="0" borderId="14" xfId="0" applyNumberFormat="1" applyFont="1" applyBorder="1" applyAlignment="1" applyProtection="1">
      <alignment horizontal="right"/>
    </xf>
    <xf numFmtId="8" fontId="1" fillId="0" borderId="44" xfId="0" applyNumberFormat="1" applyFont="1" applyBorder="1" applyAlignment="1" applyProtection="1">
      <alignment horizontal="right"/>
    </xf>
    <xf numFmtId="8" fontId="1" fillId="0" borderId="14" xfId="0" applyNumberFormat="1" applyFont="1" applyFill="1" applyBorder="1" applyAlignment="1" applyProtection="1">
      <alignment horizontal="right"/>
    </xf>
    <xf numFmtId="0" fontId="1" fillId="0" borderId="35" xfId="0" applyFont="1" applyBorder="1" applyAlignment="1" applyProtection="1">
      <alignment horizontal="left"/>
    </xf>
    <xf numFmtId="0" fontId="1" fillId="0" borderId="14" xfId="0" applyFont="1" applyBorder="1" applyAlignment="1" applyProtection="1">
      <alignment horizontal="left"/>
    </xf>
    <xf numFmtId="0" fontId="1" fillId="0" borderId="21" xfId="0" applyFont="1" applyBorder="1" applyAlignment="1" applyProtection="1">
      <alignment horizontal="left"/>
    </xf>
    <xf numFmtId="0" fontId="1" fillId="0" borderId="2" xfId="0" applyFont="1" applyBorder="1" applyAlignment="1" applyProtection="1">
      <alignment horizontal="left"/>
    </xf>
    <xf numFmtId="0" fontId="37" fillId="0" borderId="35" xfId="0" applyFont="1" applyBorder="1" applyAlignment="1" applyProtection="1">
      <alignment horizontal="left"/>
    </xf>
    <xf numFmtId="0" fontId="37" fillId="0" borderId="14" xfId="0" applyFont="1" applyBorder="1" applyAlignment="1" applyProtection="1">
      <alignment horizontal="left"/>
    </xf>
    <xf numFmtId="8" fontId="1" fillId="0" borderId="15" xfId="0" applyNumberFormat="1" applyFont="1" applyBorder="1" applyAlignment="1" applyProtection="1">
      <alignment horizontal="right"/>
    </xf>
    <xf numFmtId="8" fontId="1" fillId="0" borderId="16" xfId="0" applyNumberFormat="1" applyFont="1" applyBorder="1" applyAlignment="1" applyProtection="1">
      <alignment horizontal="right"/>
    </xf>
    <xf numFmtId="0" fontId="17" fillId="0" borderId="35" xfId="0" applyFont="1" applyBorder="1" applyAlignment="1" applyProtection="1">
      <alignment horizontal="left"/>
    </xf>
    <xf numFmtId="0" fontId="17" fillId="0" borderId="14" xfId="0" applyFont="1" applyBorder="1" applyAlignment="1" applyProtection="1">
      <alignment horizontal="left"/>
    </xf>
    <xf numFmtId="8" fontId="17" fillId="0" borderId="15" xfId="0" applyNumberFormat="1" applyFont="1" applyBorder="1" applyAlignment="1" applyProtection="1">
      <alignment horizontal="right"/>
    </xf>
    <xf numFmtId="8" fontId="17" fillId="0" borderId="16" xfId="0" applyNumberFormat="1" applyFont="1" applyBorder="1" applyAlignment="1" applyProtection="1">
      <alignment horizontal="right"/>
    </xf>
    <xf numFmtId="8" fontId="17" fillId="4" borderId="14" xfId="0" applyNumberFormat="1" applyFont="1" applyFill="1" applyBorder="1" applyAlignment="1" applyProtection="1">
      <alignment horizontal="right"/>
      <protection locked="0"/>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1" fillId="0" borderId="23" xfId="0" applyFont="1" applyBorder="1" applyAlignment="1" applyProtection="1">
      <alignment horizontal="left"/>
    </xf>
    <xf numFmtId="0" fontId="1" fillId="0" borderId="1" xfId="0" applyFont="1" applyBorder="1" applyAlignment="1" applyProtection="1">
      <alignment horizontal="left"/>
    </xf>
    <xf numFmtId="8" fontId="1" fillId="4" borderId="14" xfId="0" applyNumberFormat="1" applyFont="1" applyFill="1" applyBorder="1" applyAlignment="1" applyProtection="1">
      <alignment horizontal="right"/>
      <protection locked="0"/>
    </xf>
    <xf numFmtId="0" fontId="1" fillId="0" borderId="18" xfId="0" applyFont="1" applyBorder="1" applyAlignment="1" applyProtection="1">
      <alignment horizontal="left"/>
    </xf>
    <xf numFmtId="0" fontId="1" fillId="0" borderId="19" xfId="0" applyFont="1" applyBorder="1" applyAlignment="1" applyProtection="1">
      <alignment horizontal="left"/>
    </xf>
    <xf numFmtId="8" fontId="1" fillId="4" borderId="34" xfId="0" applyNumberFormat="1" applyFont="1" applyFill="1" applyBorder="1" applyAlignment="1" applyProtection="1">
      <alignment horizontal="right"/>
      <protection locked="0"/>
    </xf>
    <xf numFmtId="8" fontId="1" fillId="0" borderId="37" xfId="0" applyNumberFormat="1" applyFont="1" applyBorder="1" applyAlignment="1" applyProtection="1">
      <alignment horizontal="right"/>
    </xf>
    <xf numFmtId="8" fontId="1" fillId="0" borderId="36" xfId="0" applyNumberFormat="1" applyFont="1" applyBorder="1" applyAlignment="1" applyProtection="1">
      <alignment horizontal="right"/>
    </xf>
    <xf numFmtId="0" fontId="39"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1" fillId="4" borderId="1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7" fillId="0" borderId="21" xfId="0" applyFont="1" applyBorder="1" applyAlignment="1" applyProtection="1">
      <alignment horizontal="left"/>
    </xf>
    <xf numFmtId="0" fontId="17" fillId="0" borderId="2" xfId="0" applyFont="1" applyBorder="1" applyAlignment="1" applyProtection="1">
      <alignment horizontal="left"/>
    </xf>
    <xf numFmtId="0" fontId="16" fillId="0" borderId="0" xfId="0" applyFont="1" applyAlignment="1" applyProtection="1">
      <alignment horizontal="left"/>
    </xf>
    <xf numFmtId="0" fontId="16" fillId="0" borderId="0" xfId="0" applyFont="1" applyAlignment="1" applyProtection="1">
      <alignment horizontal="left" wrapText="1"/>
    </xf>
    <xf numFmtId="8" fontId="17" fillId="0" borderId="14" xfId="0" applyNumberFormat="1" applyFont="1" applyBorder="1" applyAlignment="1" applyProtection="1">
      <alignment horizontal="right"/>
    </xf>
    <xf numFmtId="0" fontId="17" fillId="0" borderId="23" xfId="0" applyFont="1" applyBorder="1" applyAlignment="1" applyProtection="1">
      <alignment horizontal="left"/>
    </xf>
    <xf numFmtId="0" fontId="17" fillId="0" borderId="1" xfId="0" applyFont="1" applyBorder="1" applyAlignment="1" applyProtection="1">
      <alignment horizontal="left"/>
    </xf>
    <xf numFmtId="14" fontId="2" fillId="0" borderId="0" xfId="0" applyNumberFormat="1" applyFont="1" applyFill="1" applyBorder="1" applyAlignment="1" applyProtection="1">
      <alignment horizontal="center"/>
    </xf>
    <xf numFmtId="14" fontId="2" fillId="0" borderId="17" xfId="0" applyNumberFormat="1" applyFont="1" applyFill="1" applyBorder="1" applyAlignment="1" applyProtection="1">
      <alignment horizontal="center"/>
    </xf>
    <xf numFmtId="14" fontId="2" fillId="4" borderId="32" xfId="0" applyNumberFormat="1" applyFont="1" applyFill="1" applyBorder="1" applyAlignment="1" applyProtection="1">
      <alignment horizontal="center"/>
      <protection locked="0"/>
    </xf>
    <xf numFmtId="14" fontId="2" fillId="4" borderId="33" xfId="0" applyNumberFormat="1" applyFont="1" applyFill="1" applyBorder="1" applyAlignment="1" applyProtection="1">
      <alignment horizontal="center"/>
      <protection locked="0"/>
    </xf>
    <xf numFmtId="0" fontId="43" fillId="0" borderId="18" xfId="0" applyFont="1" applyBorder="1" applyAlignment="1" applyProtection="1">
      <alignment horizontal="left" wrapText="1"/>
    </xf>
    <xf numFmtId="0" fontId="43" fillId="0" borderId="19" xfId="0" applyFont="1" applyBorder="1" applyAlignment="1" applyProtection="1">
      <alignment horizontal="left"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0" borderId="12" xfId="0" applyFont="1" applyBorder="1" applyAlignment="1" applyProtection="1">
      <alignment horizontal="left"/>
    </xf>
    <xf numFmtId="0" fontId="25" fillId="0" borderId="0" xfId="0" applyFont="1" applyBorder="1" applyAlignment="1" applyProtection="1">
      <alignment horizontal="left"/>
    </xf>
    <xf numFmtId="8" fontId="2" fillId="0" borderId="19" xfId="0" applyNumberFormat="1" applyFont="1" applyFill="1" applyBorder="1" applyAlignment="1" applyProtection="1">
      <alignment horizontal="center" vertical="center" wrapText="1"/>
    </xf>
    <xf numFmtId="44" fontId="2" fillId="0" borderId="19" xfId="0" applyNumberFormat="1" applyFont="1" applyFill="1" applyBorder="1" applyAlignment="1" applyProtection="1">
      <alignment horizontal="center" vertical="center" wrapText="1"/>
    </xf>
    <xf numFmtId="0" fontId="2" fillId="0" borderId="17" xfId="0" applyFont="1" applyBorder="1" applyAlignment="1" applyProtection="1">
      <alignment horizontal="left"/>
    </xf>
    <xf numFmtId="44" fontId="2" fillId="0" borderId="19" xfId="0" applyNumberFormat="1" applyFont="1" applyBorder="1" applyAlignment="1" applyProtection="1">
      <alignment horizontal="left" vertical="center" wrapText="1"/>
    </xf>
    <xf numFmtId="0" fontId="2" fillId="0" borderId="19" xfId="0" applyFont="1" applyFill="1" applyBorder="1" applyAlignment="1" applyProtection="1">
      <alignment horizontal="left" wrapText="1"/>
    </xf>
    <xf numFmtId="0" fontId="2" fillId="0" borderId="20" xfId="0" applyFont="1" applyFill="1" applyBorder="1" applyAlignment="1" applyProtection="1">
      <alignment horizontal="left" wrapText="1"/>
    </xf>
    <xf numFmtId="44" fontId="2" fillId="0" borderId="1" xfId="0" applyNumberFormat="1" applyFont="1" applyBorder="1" applyAlignment="1" applyProtection="1">
      <alignment horizontal="center"/>
    </xf>
    <xf numFmtId="0" fontId="2" fillId="0" borderId="0" xfId="0" applyFont="1" applyBorder="1" applyAlignment="1" applyProtection="1">
      <alignment horizontal="right" wrapText="1"/>
    </xf>
    <xf numFmtId="44" fontId="2" fillId="0" borderId="2" xfId="0" applyNumberFormat="1" applyFont="1" applyBorder="1" applyAlignment="1" applyProtection="1">
      <alignment horizontal="righ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0" fontId="2" fillId="0" borderId="19" xfId="0" applyFont="1" applyBorder="1" applyAlignment="1" applyProtection="1">
      <alignment horizontal="left"/>
    </xf>
    <xf numFmtId="14" fontId="2" fillId="0" borderId="19" xfId="0" applyNumberFormat="1" applyFont="1" applyBorder="1" applyAlignment="1" applyProtection="1">
      <alignment horizontal="left"/>
    </xf>
    <xf numFmtId="0" fontId="2" fillId="0" borderId="1" xfId="0" applyFont="1" applyBorder="1" applyAlignment="1" applyProtection="1">
      <alignment horizontal="left"/>
    </xf>
    <xf numFmtId="0" fontId="2" fillId="4" borderId="32"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33" xfId="0" applyFont="1" applyFill="1" applyBorder="1" applyAlignment="1" applyProtection="1">
      <alignment horizontal="center"/>
      <protection locked="0"/>
    </xf>
    <xf numFmtId="0" fontId="43" fillId="0" borderId="48" xfId="0" applyFont="1" applyBorder="1" applyAlignment="1" applyProtection="1">
      <alignment horizontal="left" wrapText="1"/>
    </xf>
    <xf numFmtId="0" fontId="43" fillId="0" borderId="12" xfId="0" applyFont="1" applyBorder="1" applyAlignment="1" applyProtection="1">
      <alignment horizontal="left" wrapText="1"/>
    </xf>
    <xf numFmtId="0" fontId="2" fillId="0" borderId="13" xfId="0" applyFont="1" applyBorder="1" applyAlignment="1" applyProtection="1">
      <alignment horizontal="left"/>
    </xf>
    <xf numFmtId="0" fontId="2" fillId="0" borderId="2" xfId="0" applyNumberFormat="1" applyFont="1" applyBorder="1" applyAlignment="1" applyProtection="1">
      <alignment horizontal="left"/>
    </xf>
    <xf numFmtId="0" fontId="2" fillId="0" borderId="22" xfId="0" applyNumberFormat="1" applyFont="1" applyBorder="1" applyAlignment="1" applyProtection="1">
      <alignment horizontal="left"/>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0" fontId="17" fillId="0" borderId="16" xfId="0" applyFont="1" applyBorder="1" applyAlignment="1" applyProtection="1">
      <alignment horizontal="left"/>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6">
    <dxf>
      <fill>
        <patternFill>
          <bgColor theme="9" tint="0.39994506668294322"/>
        </patternFill>
      </fill>
    </dxf>
    <dxf>
      <fill>
        <patternFill>
          <bgColor theme="9" tint="0.39994506668294322"/>
        </patternFill>
      </fill>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N$4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22"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O$40" lockText="1" noThreeD="1"/>
</file>

<file path=xl/ctrlProps/ctrlProp3.xml><?xml version="1.0" encoding="utf-8"?>
<formControlPr xmlns="http://schemas.microsoft.com/office/spreadsheetml/2009/9/main" objectType="CheckBox" fmlaLink="$P$40"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4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1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15" name="Pentagon 14"/>
        <xdr:cNvSpPr/>
      </xdr:nvSpPr>
      <xdr:spPr>
        <a:xfrm rot="10800000" flipV="1">
          <a:off x="7099300" y="1466850"/>
          <a:ext cx="3073400" cy="21526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CP-0260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845820" y="83820"/>
          <a:ext cx="612648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6</xdr:col>
          <xdr:colOff>9525</xdr:colOff>
          <xdr:row>38</xdr:row>
          <xdr:rowOff>38100</xdr:rowOff>
        </xdr:from>
        <xdr:to>
          <xdr:col>8</xdr:col>
          <xdr:colOff>9525</xdr:colOff>
          <xdr:row>40</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38</xdr:row>
          <xdr:rowOff>38100</xdr:rowOff>
        </xdr:from>
        <xdr:to>
          <xdr:col>9</xdr:col>
          <xdr:colOff>28575</xdr:colOff>
          <xdr:row>40</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38</xdr:row>
          <xdr:rowOff>38100</xdr:rowOff>
        </xdr:from>
        <xdr:to>
          <xdr:col>10</xdr:col>
          <xdr:colOff>247650</xdr:colOff>
          <xdr:row>40</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39</xdr:row>
          <xdr:rowOff>171450</xdr:rowOff>
        </xdr:from>
        <xdr:to>
          <xdr:col>8</xdr:col>
          <xdr:colOff>447675</xdr:colOff>
          <xdr:row>41</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39</xdr:row>
          <xdr:rowOff>171450</xdr:rowOff>
        </xdr:from>
        <xdr:to>
          <xdr:col>10</xdr:col>
          <xdr:colOff>47625</xdr:colOff>
          <xdr:row>41</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171450</xdr:rowOff>
        </xdr:from>
        <xdr:to>
          <xdr:col>8</xdr:col>
          <xdr:colOff>38100</xdr:colOff>
          <xdr:row>43</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41</xdr:row>
          <xdr:rowOff>161925</xdr:rowOff>
        </xdr:from>
        <xdr:to>
          <xdr:col>9</xdr:col>
          <xdr:colOff>28575</xdr:colOff>
          <xdr:row>43</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41</xdr:row>
          <xdr:rowOff>171450</xdr:rowOff>
        </xdr:from>
        <xdr:to>
          <xdr:col>10</xdr:col>
          <xdr:colOff>266700</xdr:colOff>
          <xdr:row>43</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200025</xdr:rowOff>
        </xdr:from>
        <xdr:to>
          <xdr:col>1</xdr:col>
          <xdr:colOff>200025</xdr:colOff>
          <xdr:row>46</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41</xdr:row>
          <xdr:rowOff>171450</xdr:rowOff>
        </xdr:from>
        <xdr:to>
          <xdr:col>12</xdr:col>
          <xdr:colOff>381000</xdr:colOff>
          <xdr:row>43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12</xdr:col>
          <xdr:colOff>981075</xdr:colOff>
          <xdr:row>22</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30647</xdr:colOff>
      <xdr:row>0</xdr:row>
      <xdr:rowOff>33129</xdr:rowOff>
    </xdr:from>
    <xdr:to>
      <xdr:col>1</xdr:col>
      <xdr:colOff>228600</xdr:colOff>
      <xdr:row>3</xdr:row>
      <xdr:rowOff>150309</xdr:rowOff>
    </xdr:to>
    <xdr:pic>
      <xdr:nvPicPr>
        <xdr:cNvPr id="15"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683728" cy="70773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0</xdr:col>
          <xdr:colOff>19050</xdr:colOff>
          <xdr:row>16</xdr:row>
          <xdr:rowOff>9525</xdr:rowOff>
        </xdr:from>
        <xdr:to>
          <xdr:col>0</xdr:col>
          <xdr:colOff>247650</xdr:colOff>
          <xdr:row>16</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16</xdr:row>
          <xdr:rowOff>152400</xdr:rowOff>
        </xdr:from>
        <xdr:to>
          <xdr:col>0</xdr:col>
          <xdr:colOff>247650</xdr:colOff>
          <xdr:row>17</xdr:row>
          <xdr:rowOff>152400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18</xdr:row>
          <xdr:rowOff>9525</xdr:rowOff>
        </xdr:from>
        <xdr:to>
          <xdr:col>0</xdr:col>
          <xdr:colOff>247650</xdr:colOff>
          <xdr:row>18</xdr:row>
          <xdr:rowOff>133350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716038" cy="720332"/>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687463" cy="713528"/>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111"/>
  <sheetViews>
    <sheetView showGridLines="0" tabSelected="1" showRuler="0" view="pageBreakPreview" zoomScaleNormal="100" zoomScaleSheetLayoutView="100" workbookViewId="0">
      <selection activeCell="D12" sqref="D12:F12"/>
    </sheetView>
  </sheetViews>
  <sheetFormatPr defaultColWidth="9.140625" defaultRowHeight="12" x14ac:dyDescent="0.2"/>
  <cols>
    <col min="1" max="1" width="7.28515625" style="22" customWidth="1"/>
    <col min="2" max="2" width="4.140625" style="22" customWidth="1"/>
    <col min="3" max="3" width="3.140625" style="22" customWidth="1"/>
    <col min="4" max="4" width="6.42578125" style="22" customWidth="1"/>
    <col min="5" max="5" width="3.42578125" style="22" customWidth="1"/>
    <col min="6" max="6" width="15.7109375" style="22" customWidth="1"/>
    <col min="7" max="7" width="11.7109375" style="22" customWidth="1"/>
    <col min="8" max="8" width="5.42578125" style="22" customWidth="1"/>
    <col min="9" max="9" width="8" style="22" customWidth="1"/>
    <col min="10" max="10" width="5.140625" style="22" customWidth="1"/>
    <col min="11" max="11" width="9.28515625" style="22" customWidth="1"/>
    <col min="12" max="12" width="1.85546875" style="22" customWidth="1"/>
    <col min="13" max="13" width="13.42578125" style="143" customWidth="1"/>
    <col min="14" max="14" width="5.5703125" style="143" customWidth="1"/>
    <col min="15" max="15" width="9.140625" style="22" customWidth="1"/>
    <col min="16" max="16384" width="9.140625" style="22"/>
  </cols>
  <sheetData>
    <row r="1" spans="1:19" s="26" customFormat="1" ht="18" customHeight="1" x14ac:dyDescent="0.2">
      <c r="D1" s="281" t="s">
        <v>12</v>
      </c>
      <c r="E1" s="281"/>
      <c r="F1" s="281"/>
      <c r="G1" s="281"/>
      <c r="H1" s="281"/>
      <c r="I1" s="281"/>
      <c r="J1" s="281"/>
      <c r="K1" s="281"/>
      <c r="L1" s="281"/>
      <c r="M1" s="70"/>
      <c r="N1" s="70"/>
      <c r="O1" s="70"/>
      <c r="P1" s="70"/>
      <c r="Q1" s="70"/>
      <c r="R1" s="70"/>
      <c r="S1" s="70"/>
    </row>
    <row r="2" spans="1:19" s="26" customFormat="1" ht="14.45" customHeight="1" x14ac:dyDescent="0.2">
      <c r="D2" s="282" t="s">
        <v>13</v>
      </c>
      <c r="E2" s="282"/>
      <c r="F2" s="282"/>
      <c r="G2" s="282"/>
      <c r="H2" s="282"/>
      <c r="I2" s="282"/>
      <c r="J2" s="282"/>
      <c r="K2" s="282"/>
      <c r="L2" s="282"/>
      <c r="M2" s="71"/>
      <c r="N2" s="71"/>
      <c r="O2" s="71"/>
      <c r="P2" s="71"/>
      <c r="Q2" s="71"/>
      <c r="R2" s="71"/>
      <c r="S2" s="71"/>
    </row>
    <row r="3" spans="1:19" s="26" customFormat="1" ht="14.45" customHeight="1" x14ac:dyDescent="0.2">
      <c r="D3" s="282" t="s">
        <v>14</v>
      </c>
      <c r="E3" s="282"/>
      <c r="F3" s="282"/>
      <c r="G3" s="282"/>
      <c r="H3" s="282"/>
      <c r="I3" s="282"/>
      <c r="J3" s="282"/>
      <c r="K3" s="282"/>
      <c r="L3" s="282"/>
      <c r="M3" s="71"/>
      <c r="N3" s="71"/>
      <c r="O3" s="71"/>
      <c r="P3" s="71"/>
      <c r="Q3" s="71"/>
      <c r="R3" s="71"/>
      <c r="S3" s="71"/>
    </row>
    <row r="4" spans="1:19" ht="27" customHeight="1" x14ac:dyDescent="0.25">
      <c r="A4" s="283" t="s">
        <v>187</v>
      </c>
      <c r="B4" s="283"/>
      <c r="C4" s="283"/>
      <c r="D4" s="283"/>
      <c r="E4" s="283"/>
      <c r="F4" s="283"/>
      <c r="G4" s="283"/>
      <c r="H4" s="283"/>
      <c r="I4" s="283"/>
      <c r="J4" s="283"/>
      <c r="K4" s="283"/>
      <c r="L4" s="283"/>
      <c r="M4" s="283"/>
      <c r="N4" s="283"/>
    </row>
    <row r="6" spans="1:19" ht="11.45" customHeight="1" x14ac:dyDescent="0.2">
      <c r="A6" s="22" t="s">
        <v>146</v>
      </c>
      <c r="D6" s="291">
        <f>'CP-0262 PACO DB LLB'!L13</f>
        <v>0</v>
      </c>
      <c r="E6" s="291"/>
      <c r="F6" s="291"/>
      <c r="G6" s="249"/>
      <c r="H6" s="249"/>
      <c r="I6" s="249"/>
      <c r="J6" s="249"/>
      <c r="K6" s="249"/>
      <c r="L6" s="249"/>
    </row>
    <row r="8" spans="1:19" x14ac:dyDescent="0.2">
      <c r="A8" s="22" t="s">
        <v>147</v>
      </c>
      <c r="D8" s="286">
        <f>'CP-0262 PACO DB LLB'!L9</f>
        <v>0</v>
      </c>
      <c r="E8" s="286"/>
      <c r="F8" s="286"/>
      <c r="G8" s="286"/>
      <c r="H8" s="286"/>
      <c r="I8" s="286"/>
      <c r="J8" s="286"/>
      <c r="K8" s="286"/>
      <c r="L8" s="286"/>
      <c r="M8" s="286"/>
      <c r="N8" s="286"/>
    </row>
    <row r="9" spans="1:19" x14ac:dyDescent="0.2">
      <c r="A9" s="22" t="s">
        <v>148</v>
      </c>
      <c r="D9" s="286">
        <f>'CP-0262 PACO DB LLB'!E9</f>
        <v>0</v>
      </c>
      <c r="E9" s="286"/>
      <c r="F9" s="286"/>
      <c r="G9" s="286"/>
      <c r="H9" s="286"/>
      <c r="I9" s="286"/>
      <c r="J9" s="286"/>
      <c r="K9" s="286"/>
      <c r="L9" s="286"/>
      <c r="M9" s="286"/>
      <c r="N9" s="286"/>
    </row>
    <row r="10" spans="1:19" x14ac:dyDescent="0.2">
      <c r="A10" s="22" t="s">
        <v>149</v>
      </c>
      <c r="D10" s="286">
        <f>'CP-0262 PACO DB LLB'!E11</f>
        <v>0</v>
      </c>
      <c r="E10" s="286"/>
      <c r="F10" s="286"/>
      <c r="G10" s="286"/>
      <c r="H10" s="286"/>
      <c r="I10" s="286"/>
      <c r="J10" s="286"/>
      <c r="K10" s="286"/>
      <c r="L10" s="286"/>
      <c r="M10" s="286"/>
      <c r="N10" s="286"/>
    </row>
    <row r="11" spans="1:19" x14ac:dyDescent="0.2">
      <c r="A11" s="22" t="s">
        <v>150</v>
      </c>
      <c r="D11" s="286">
        <f>'CP-0262 PACO DB LLB'!E12</f>
        <v>0</v>
      </c>
      <c r="E11" s="286"/>
      <c r="F11" s="286"/>
      <c r="G11" s="286"/>
      <c r="H11" s="286"/>
      <c r="I11" s="286"/>
      <c r="J11" s="286"/>
      <c r="K11" s="286"/>
      <c r="L11" s="286"/>
      <c r="M11" s="286"/>
      <c r="N11" s="286"/>
    </row>
    <row r="12" spans="1:19" x14ac:dyDescent="0.2">
      <c r="A12" s="22" t="s">
        <v>151</v>
      </c>
      <c r="D12" s="292" t="s">
        <v>153</v>
      </c>
      <c r="E12" s="292"/>
      <c r="F12" s="292"/>
    </row>
    <row r="13" spans="1:19" x14ac:dyDescent="0.2">
      <c r="A13" s="22" t="s">
        <v>166</v>
      </c>
      <c r="D13" s="286">
        <f>'CP-0262 PACO DB LLB'!F13</f>
        <v>0</v>
      </c>
      <c r="E13" s="286"/>
      <c r="F13" s="286"/>
      <c r="G13" s="286"/>
      <c r="H13" s="286"/>
      <c r="I13" s="286"/>
      <c r="J13" s="286"/>
      <c r="K13" s="286"/>
      <c r="L13" s="286"/>
      <c r="M13" s="286"/>
      <c r="N13" s="286"/>
    </row>
    <row r="15" spans="1:19" ht="12.75" x14ac:dyDescent="0.2">
      <c r="A15" s="258" t="s">
        <v>152</v>
      </c>
      <c r="B15" s="259"/>
      <c r="C15" s="258" t="str">
        <f>"Change Order No. "&amp;'CP-0262 PACO DB LLB'!D7</f>
        <v xml:space="preserve">Change Order No. </v>
      </c>
      <c r="D15" s="259"/>
    </row>
    <row r="16" spans="1:19" ht="11.45" customHeight="1" x14ac:dyDescent="0.2"/>
    <row r="17" spans="1:14" x14ac:dyDescent="0.2">
      <c r="A17" s="22" t="s">
        <v>158</v>
      </c>
      <c r="F17" s="250"/>
      <c r="G17" s="22" t="str">
        <f>IF('CP-0262 PACO DB LLB'!N40=TRUE,"Increased by",IF('CP-0262 PACO DB LLB'!O40=TRUE,"Decreased by",IF('CP-0262 PACO DB LLB'!P40=TRUE,"Unchanged by","")))</f>
        <v/>
      </c>
      <c r="H17" s="251">
        <f>'CP-0262 PACO DB LLB'!M40</f>
        <v>0</v>
      </c>
      <c r="I17" s="22" t="s">
        <v>160</v>
      </c>
    </row>
    <row r="18" spans="1:14" x14ac:dyDescent="0.2">
      <c r="A18" s="22" t="s">
        <v>159</v>
      </c>
      <c r="G18" s="285">
        <f>'CP-0262 PACO DB LLB'!M24</f>
        <v>0</v>
      </c>
      <c r="H18" s="285"/>
      <c r="I18" s="285"/>
    </row>
    <row r="19" spans="1:14" x14ac:dyDescent="0.2">
      <c r="A19" s="22" t="s">
        <v>24</v>
      </c>
      <c r="G19" s="285">
        <f>'CP-0262 PACO DB LLB'!M29</f>
        <v>0</v>
      </c>
      <c r="H19" s="285"/>
      <c r="I19" s="285"/>
      <c r="J19" s="275" t="s">
        <v>48</v>
      </c>
      <c r="K19" s="276"/>
      <c r="L19" s="276"/>
      <c r="M19" s="276"/>
      <c r="N19" s="277"/>
    </row>
    <row r="20" spans="1:14" x14ac:dyDescent="0.2">
      <c r="A20" s="22" t="s">
        <v>165</v>
      </c>
      <c r="G20" s="293" t="e">
        <f>'CP-0262 PACO DB LLB'!M34</f>
        <v>#DIV/0!</v>
      </c>
      <c r="H20" s="293"/>
      <c r="J20" s="266">
        <v>1</v>
      </c>
      <c r="K20" s="261" t="s">
        <v>169</v>
      </c>
      <c r="L20" s="15"/>
      <c r="M20" s="24"/>
      <c r="N20" s="262"/>
    </row>
    <row r="21" spans="1:14" x14ac:dyDescent="0.2">
      <c r="A21" s="294" t="s">
        <v>144</v>
      </c>
      <c r="B21" s="294"/>
      <c r="C21" s="294"/>
      <c r="D21" s="294"/>
      <c r="E21" s="294"/>
      <c r="F21" s="294"/>
      <c r="G21" s="295"/>
      <c r="H21" s="295"/>
      <c r="J21" s="266">
        <v>2</v>
      </c>
      <c r="K21" s="261" t="s">
        <v>170</v>
      </c>
      <c r="L21" s="15"/>
      <c r="M21" s="24"/>
      <c r="N21" s="262"/>
    </row>
    <row r="22" spans="1:14" ht="11.45" customHeight="1" x14ac:dyDescent="0.2">
      <c r="A22" s="294" t="s">
        <v>175</v>
      </c>
      <c r="B22" s="294"/>
      <c r="C22" s="294"/>
      <c r="D22" s="294"/>
      <c r="E22" s="294"/>
      <c r="F22" s="294"/>
      <c r="G22" s="22" t="str">
        <f>IF('CP-0262 PACO DB LLB'!N46=TRUE,"Yes","No")</f>
        <v>No</v>
      </c>
      <c r="J22" s="266">
        <v>3</v>
      </c>
      <c r="K22" s="261" t="s">
        <v>171</v>
      </c>
      <c r="L22" s="15"/>
      <c r="M22" s="24"/>
      <c r="N22" s="262"/>
    </row>
    <row r="23" spans="1:14" ht="11.45" customHeight="1" x14ac:dyDescent="0.2">
      <c r="J23" s="266">
        <v>4</v>
      </c>
      <c r="K23" s="261" t="s">
        <v>172</v>
      </c>
      <c r="L23" s="15"/>
      <c r="M23" s="24"/>
      <c r="N23" s="262"/>
    </row>
    <row r="24" spans="1:14" x14ac:dyDescent="0.2">
      <c r="A24" s="22" t="s">
        <v>125</v>
      </c>
      <c r="G24" s="285" t="str">
        <f>'CP-0262 PACO DB LLB'!M37</f>
        <v>N/A</v>
      </c>
      <c r="H24" s="285"/>
      <c r="J24" s="267">
        <v>5</v>
      </c>
      <c r="K24" s="263" t="s">
        <v>107</v>
      </c>
      <c r="L24" s="25"/>
      <c r="M24" s="264"/>
      <c r="N24" s="265"/>
    </row>
    <row r="25" spans="1:14" x14ac:dyDescent="0.2">
      <c r="A25" s="22" t="s">
        <v>126</v>
      </c>
      <c r="G25" s="293" t="str">
        <f>'CP-0262 PACO DB LLB'!M38</f>
        <v>N/A</v>
      </c>
      <c r="H25" s="293"/>
    </row>
    <row r="26" spans="1:14" x14ac:dyDescent="0.2">
      <c r="G26" s="255"/>
      <c r="H26" s="255"/>
      <c r="M26" s="22"/>
      <c r="N26" s="22"/>
    </row>
    <row r="27" spans="1:14" x14ac:dyDescent="0.2">
      <c r="A27" s="22" t="s">
        <v>167</v>
      </c>
      <c r="D27" s="289" t="s">
        <v>168</v>
      </c>
      <c r="E27" s="290"/>
      <c r="F27" s="290"/>
      <c r="G27" s="290"/>
      <c r="H27" s="290"/>
      <c r="I27" s="290"/>
      <c r="J27" s="290"/>
      <c r="K27" s="290"/>
      <c r="L27" s="290"/>
      <c r="M27" s="290"/>
      <c r="N27" s="290"/>
    </row>
    <row r="28" spans="1:14" x14ac:dyDescent="0.2">
      <c r="D28" s="290"/>
      <c r="E28" s="290"/>
      <c r="F28" s="290"/>
      <c r="G28" s="290"/>
      <c r="H28" s="290"/>
      <c r="I28" s="290"/>
      <c r="J28" s="290"/>
      <c r="K28" s="290"/>
      <c r="L28" s="290"/>
      <c r="M28" s="290"/>
      <c r="N28" s="290"/>
    </row>
    <row r="29" spans="1:14" ht="12.6" customHeight="1" x14ac:dyDescent="0.2">
      <c r="D29" s="290"/>
      <c r="E29" s="290"/>
      <c r="F29" s="290"/>
      <c r="G29" s="290"/>
      <c r="H29" s="290"/>
      <c r="I29" s="290"/>
      <c r="J29" s="290"/>
      <c r="K29" s="290"/>
      <c r="L29" s="290"/>
      <c r="M29" s="290"/>
      <c r="N29" s="290"/>
    </row>
    <row r="30" spans="1:14" x14ac:dyDescent="0.2">
      <c r="A30" s="22" t="s">
        <v>145</v>
      </c>
    </row>
    <row r="31" spans="1:14" ht="5.0999999999999996" customHeight="1" x14ac:dyDescent="0.2"/>
    <row r="32" spans="1:14" s="253" customFormat="1" x14ac:dyDescent="0.2">
      <c r="A32" s="253" t="s">
        <v>156</v>
      </c>
      <c r="M32" s="254"/>
      <c r="N32" s="254"/>
    </row>
    <row r="33" spans="1:14" s="253" customFormat="1" ht="5.0999999999999996" customHeight="1" x14ac:dyDescent="0.2">
      <c r="M33" s="254"/>
      <c r="N33" s="254"/>
    </row>
    <row r="34" spans="1:14" s="253" customFormat="1" x14ac:dyDescent="0.2">
      <c r="A34" s="287" t="s">
        <v>154</v>
      </c>
      <c r="B34" s="287"/>
      <c r="C34" s="287" t="s">
        <v>157</v>
      </c>
      <c r="D34" s="287"/>
      <c r="E34" s="287"/>
      <c r="F34" s="278" t="s">
        <v>104</v>
      </c>
      <c r="G34" s="279"/>
      <c r="H34" s="279"/>
      <c r="I34" s="279"/>
      <c r="J34" s="279"/>
      <c r="K34" s="279"/>
      <c r="L34" s="279"/>
      <c r="M34" s="280"/>
      <c r="N34" s="256" t="s">
        <v>173</v>
      </c>
    </row>
    <row r="35" spans="1:14" s="253" customFormat="1" ht="11.45" customHeight="1" x14ac:dyDescent="0.2">
      <c r="A35" s="288" t="str">
        <f>IF('CP-0262 PRECON-DES SUMMARY'!A21="","",'CP-0262 PRECON-DES SUMMARY'!A21)</f>
        <v/>
      </c>
      <c r="B35" s="288"/>
      <c r="C35" s="284" t="str">
        <f>IF('CP-0262 PRECON-DES SUMMARY'!M21+'CP-0262 PRECON-DES SUMMARY'!N21=0,"",'CP-0262 PRECON-DES SUMMARY'!M21+'CP-0262 PRECON-DES SUMMARY'!N21)</f>
        <v/>
      </c>
      <c r="D35" s="284"/>
      <c r="E35" s="284"/>
      <c r="F35" s="272" t="str">
        <f>IF('CP-0262 PRECON-DES SUMMARY'!D21="","",'CP-0262 PRECON-DES SUMMARY'!D21)</f>
        <v/>
      </c>
      <c r="G35" s="273"/>
      <c r="H35" s="273"/>
      <c r="I35" s="273"/>
      <c r="J35" s="273"/>
      <c r="K35" s="273"/>
      <c r="L35" s="273"/>
      <c r="M35" s="274"/>
      <c r="N35" s="260" t="str">
        <f>IF('CP-0262 PRECON-DES SUMMARY'!L21="","",'CP-0262 PRECON-DES SUMMARY'!L21)</f>
        <v/>
      </c>
    </row>
    <row r="36" spans="1:14" s="253" customFormat="1" ht="11.45" customHeight="1" x14ac:dyDescent="0.2">
      <c r="A36" s="288" t="str">
        <f>IF('CP-0262 PRECON-DES SUMMARY'!A22="","",'CP-0262 PRECON-DES SUMMARY'!A22)</f>
        <v/>
      </c>
      <c r="B36" s="288"/>
      <c r="C36" s="284" t="str">
        <f>IF('CP-0262 PRECON-DES SUMMARY'!M22+'CP-0262 PRECON-DES SUMMARY'!N22=0,"",'CP-0262 PRECON-DES SUMMARY'!M22+'CP-0262 PRECON-DES SUMMARY'!N22)</f>
        <v/>
      </c>
      <c r="D36" s="284"/>
      <c r="E36" s="284"/>
      <c r="F36" s="272" t="str">
        <f>IF('CP-0262 PRECON-DES SUMMARY'!D22="","",'CP-0262 PRECON-DES SUMMARY'!D22)</f>
        <v/>
      </c>
      <c r="G36" s="273"/>
      <c r="H36" s="273"/>
      <c r="I36" s="273"/>
      <c r="J36" s="273"/>
      <c r="K36" s="273"/>
      <c r="L36" s="273"/>
      <c r="M36" s="274"/>
      <c r="N36" s="260" t="str">
        <f>IF('CP-0262 PRECON-DES SUMMARY'!L22="","",'CP-0262 PRECON-DES SUMMARY'!L22)</f>
        <v/>
      </c>
    </row>
    <row r="37" spans="1:14" s="253" customFormat="1" x14ac:dyDescent="0.2">
      <c r="A37" s="288" t="str">
        <f>IF('CP-0262 PRECON-DES SUMMARY'!A23="","",'CP-0262 PRECON-DES SUMMARY'!A23)</f>
        <v/>
      </c>
      <c r="B37" s="288"/>
      <c r="C37" s="284" t="str">
        <f>IF('CP-0262 PRECON-DES SUMMARY'!M23+'CP-0262 PRECON-DES SUMMARY'!N23=0,"",'CP-0262 PRECON-DES SUMMARY'!M23+'CP-0262 PRECON-DES SUMMARY'!N23)</f>
        <v/>
      </c>
      <c r="D37" s="284"/>
      <c r="E37" s="284"/>
      <c r="F37" s="272" t="str">
        <f>IF('CP-0262 PRECON-DES SUMMARY'!D23="","",'CP-0262 PRECON-DES SUMMARY'!D23)</f>
        <v/>
      </c>
      <c r="G37" s="273"/>
      <c r="H37" s="273"/>
      <c r="I37" s="273"/>
      <c r="J37" s="273"/>
      <c r="K37" s="273"/>
      <c r="L37" s="273"/>
      <c r="M37" s="274"/>
      <c r="N37" s="260" t="str">
        <f>IF('CP-0262 PRECON-DES SUMMARY'!L23="","",'CP-0262 PRECON-DES SUMMARY'!L23)</f>
        <v/>
      </c>
    </row>
    <row r="38" spans="1:14" s="253" customFormat="1" x14ac:dyDescent="0.2">
      <c r="A38" s="288" t="str">
        <f>IF('CP-0262 PRECON-DES SUMMARY'!A24="","",'CP-0262 PRECON-DES SUMMARY'!A24)</f>
        <v/>
      </c>
      <c r="B38" s="288"/>
      <c r="C38" s="284" t="str">
        <f>IF('CP-0262 PRECON-DES SUMMARY'!M24+'CP-0262 PRECON-DES SUMMARY'!N24=0,"",'CP-0262 PRECON-DES SUMMARY'!M24+'CP-0262 PRECON-DES SUMMARY'!N24)</f>
        <v/>
      </c>
      <c r="D38" s="284"/>
      <c r="E38" s="284"/>
      <c r="F38" s="272" t="str">
        <f>IF('CP-0262 PRECON-DES SUMMARY'!D24="","",'CP-0262 PRECON-DES SUMMARY'!D24)</f>
        <v/>
      </c>
      <c r="G38" s="273"/>
      <c r="H38" s="273"/>
      <c r="I38" s="273"/>
      <c r="J38" s="273"/>
      <c r="K38" s="273"/>
      <c r="L38" s="273"/>
      <c r="M38" s="274"/>
      <c r="N38" s="260" t="str">
        <f>IF('CP-0262 PRECON-DES SUMMARY'!L24="","",'CP-0262 PRECON-DES SUMMARY'!L24)</f>
        <v/>
      </c>
    </row>
    <row r="39" spans="1:14" s="253" customFormat="1" x14ac:dyDescent="0.2">
      <c r="A39" s="288" t="str">
        <f>IF('CP-0262 PRECON-DES SUMMARY'!A25="","",'CP-0262 PRECON-DES SUMMARY'!A25)</f>
        <v/>
      </c>
      <c r="B39" s="288"/>
      <c r="C39" s="284" t="str">
        <f>IF('CP-0262 PRECON-DES SUMMARY'!M25+'CP-0262 PRECON-DES SUMMARY'!N25=0,"",'CP-0262 PRECON-DES SUMMARY'!M25+'CP-0262 PRECON-DES SUMMARY'!N25)</f>
        <v/>
      </c>
      <c r="D39" s="284"/>
      <c r="E39" s="284"/>
      <c r="F39" s="272" t="str">
        <f>IF('CP-0262 PRECON-DES SUMMARY'!D25="","",'CP-0262 PRECON-DES SUMMARY'!D25)</f>
        <v/>
      </c>
      <c r="G39" s="273"/>
      <c r="H39" s="273"/>
      <c r="I39" s="273"/>
      <c r="J39" s="273"/>
      <c r="K39" s="273"/>
      <c r="L39" s="273"/>
      <c r="M39" s="274"/>
      <c r="N39" s="260" t="str">
        <f>IF('CP-0262 PRECON-DES SUMMARY'!L25="","",'CP-0262 PRECON-DES SUMMARY'!L25)</f>
        <v/>
      </c>
    </row>
    <row r="40" spans="1:14" s="253" customFormat="1" x14ac:dyDescent="0.2">
      <c r="A40" s="288" t="str">
        <f>IF('CP-0262 PRECON-DES SUMMARY'!A26="","",'CP-0262 PRECON-DES SUMMARY'!A26)</f>
        <v/>
      </c>
      <c r="B40" s="288"/>
      <c r="C40" s="284" t="str">
        <f>IF('CP-0262 PRECON-DES SUMMARY'!M26+'CP-0262 PRECON-DES SUMMARY'!N26=0,"",'CP-0262 PRECON-DES SUMMARY'!M26+'CP-0262 PRECON-DES SUMMARY'!N26)</f>
        <v/>
      </c>
      <c r="D40" s="284"/>
      <c r="E40" s="284"/>
      <c r="F40" s="272" t="str">
        <f>IF('CP-0262 PRECON-DES SUMMARY'!D26="","",'CP-0262 PRECON-DES SUMMARY'!D26)</f>
        <v/>
      </c>
      <c r="G40" s="273"/>
      <c r="H40" s="273"/>
      <c r="I40" s="273"/>
      <c r="J40" s="273"/>
      <c r="K40" s="273"/>
      <c r="L40" s="273"/>
      <c r="M40" s="274"/>
      <c r="N40" s="260" t="str">
        <f>IF('CP-0262 PRECON-DES SUMMARY'!L26="","",'CP-0262 PRECON-DES SUMMARY'!L26)</f>
        <v/>
      </c>
    </row>
    <row r="41" spans="1:14" s="253" customFormat="1" x14ac:dyDescent="0.2">
      <c r="A41" s="288" t="str">
        <f>IF('CP-0262 PRECON-DES SUMMARY'!A27="","",'CP-0262 PRECON-DES SUMMARY'!A27)</f>
        <v/>
      </c>
      <c r="B41" s="288"/>
      <c r="C41" s="284" t="str">
        <f>IF('CP-0262 PRECON-DES SUMMARY'!M27+'CP-0262 PRECON-DES SUMMARY'!N27=0,"",'CP-0262 PRECON-DES SUMMARY'!M27+'CP-0262 PRECON-DES SUMMARY'!N27)</f>
        <v/>
      </c>
      <c r="D41" s="284"/>
      <c r="E41" s="284"/>
      <c r="F41" s="272" t="str">
        <f>IF('CP-0262 PRECON-DES SUMMARY'!D27="","",'CP-0262 PRECON-DES SUMMARY'!D27)</f>
        <v/>
      </c>
      <c r="G41" s="273"/>
      <c r="H41" s="273"/>
      <c r="I41" s="273"/>
      <c r="J41" s="273"/>
      <c r="K41" s="273"/>
      <c r="L41" s="273"/>
      <c r="M41" s="274"/>
      <c r="N41" s="260" t="str">
        <f>IF('CP-0262 PRECON-DES SUMMARY'!L27="","",'CP-0262 PRECON-DES SUMMARY'!L27)</f>
        <v/>
      </c>
    </row>
    <row r="42" spans="1:14" s="253" customFormat="1" x14ac:dyDescent="0.2">
      <c r="A42" s="288" t="str">
        <f>IF('CP-0262 PRECON-DES SUMMARY'!A28="","",'CP-0262 PRECON-DES SUMMARY'!A28)</f>
        <v/>
      </c>
      <c r="B42" s="288"/>
      <c r="C42" s="284" t="str">
        <f>IF('CP-0262 PRECON-DES SUMMARY'!M28+'CP-0262 PRECON-DES SUMMARY'!N28=0,"",'CP-0262 PRECON-DES SUMMARY'!M28+'CP-0262 PRECON-DES SUMMARY'!N28)</f>
        <v/>
      </c>
      <c r="D42" s="284"/>
      <c r="E42" s="284"/>
      <c r="F42" s="272" t="str">
        <f>IF('CP-0262 PRECON-DES SUMMARY'!D28="","",'CP-0262 PRECON-DES SUMMARY'!D28)</f>
        <v/>
      </c>
      <c r="G42" s="273"/>
      <c r="H42" s="273"/>
      <c r="I42" s="273"/>
      <c r="J42" s="273"/>
      <c r="K42" s="273"/>
      <c r="L42" s="273"/>
      <c r="M42" s="274"/>
      <c r="N42" s="260" t="str">
        <f>IF('CP-0262 PRECON-DES SUMMARY'!L28="","",'CP-0262 PRECON-DES SUMMARY'!L28)</f>
        <v/>
      </c>
    </row>
    <row r="43" spans="1:14" s="253" customFormat="1" x14ac:dyDescent="0.2">
      <c r="A43" s="288" t="str">
        <f>IF('CP-0262 PRECON-DES SUMMARY'!A29="","",'CP-0262 PRECON-DES SUMMARY'!A29)</f>
        <v/>
      </c>
      <c r="B43" s="288"/>
      <c r="C43" s="284" t="str">
        <f>IF('CP-0262 PRECON-DES SUMMARY'!M29+'CP-0262 PRECON-DES SUMMARY'!N29=0,"",'CP-0262 PRECON-DES SUMMARY'!M29+'CP-0262 PRECON-DES SUMMARY'!N29)</f>
        <v/>
      </c>
      <c r="D43" s="284"/>
      <c r="E43" s="284"/>
      <c r="F43" s="272" t="str">
        <f>IF('CP-0262 PRECON-DES SUMMARY'!D29="","",'CP-0262 PRECON-DES SUMMARY'!D29)</f>
        <v/>
      </c>
      <c r="G43" s="273"/>
      <c r="H43" s="273"/>
      <c r="I43" s="273"/>
      <c r="J43" s="273"/>
      <c r="K43" s="273"/>
      <c r="L43" s="273"/>
      <c r="M43" s="274"/>
      <c r="N43" s="260" t="str">
        <f>IF('CP-0262 PRECON-DES SUMMARY'!L29="","",'CP-0262 PRECON-DES SUMMARY'!L29)</f>
        <v/>
      </c>
    </row>
    <row r="44" spans="1:14" s="253" customFormat="1" x14ac:dyDescent="0.2">
      <c r="A44" s="288" t="str">
        <f>IF('CP-0262 PRECON-DES SUMMARY'!A30="","",'CP-0262 PRECON-DES SUMMARY'!A30)</f>
        <v/>
      </c>
      <c r="B44" s="288"/>
      <c r="C44" s="284" t="str">
        <f>IF('CP-0262 PRECON-DES SUMMARY'!M30+'CP-0262 PRECON-DES SUMMARY'!N30=0,"",'CP-0262 PRECON-DES SUMMARY'!M30+'CP-0262 PRECON-DES SUMMARY'!N30)</f>
        <v/>
      </c>
      <c r="D44" s="284"/>
      <c r="E44" s="284"/>
      <c r="F44" s="272" t="str">
        <f>IF('CP-0262 PRECON-DES SUMMARY'!D30="","",'CP-0262 PRECON-DES SUMMARY'!D30)</f>
        <v/>
      </c>
      <c r="G44" s="273"/>
      <c r="H44" s="273"/>
      <c r="I44" s="273"/>
      <c r="J44" s="273"/>
      <c r="K44" s="273"/>
      <c r="L44" s="273"/>
      <c r="M44" s="274"/>
      <c r="N44" s="260" t="str">
        <f>IF('CP-0262 PRECON-DES SUMMARY'!L30="","",'CP-0262 PRECON-DES SUMMARY'!L30)</f>
        <v/>
      </c>
    </row>
    <row r="45" spans="1:14" s="253" customFormat="1" x14ac:dyDescent="0.2">
      <c r="A45" s="288" t="str">
        <f>IF('CP-0262 PRECON-DES SUMMARY'!A31="","",'CP-0262 PRECON-DES SUMMARY'!A31)</f>
        <v/>
      </c>
      <c r="B45" s="288"/>
      <c r="C45" s="284" t="str">
        <f>IF('CP-0262 PRECON-DES SUMMARY'!M31+'CP-0262 PRECON-DES SUMMARY'!N31=0,"",'CP-0262 PRECON-DES SUMMARY'!M31+'CP-0262 PRECON-DES SUMMARY'!N31)</f>
        <v/>
      </c>
      <c r="D45" s="284"/>
      <c r="E45" s="284"/>
      <c r="F45" s="272" t="str">
        <f>IF('CP-0262 PRECON-DES SUMMARY'!D31="","",'CP-0262 PRECON-DES SUMMARY'!D31)</f>
        <v/>
      </c>
      <c r="G45" s="273"/>
      <c r="H45" s="273"/>
      <c r="I45" s="273"/>
      <c r="J45" s="273"/>
      <c r="K45" s="273"/>
      <c r="L45" s="273"/>
      <c r="M45" s="274"/>
      <c r="N45" s="260" t="str">
        <f>IF('CP-0262 PRECON-DES SUMMARY'!L31="","",'CP-0262 PRECON-DES SUMMARY'!L31)</f>
        <v/>
      </c>
    </row>
    <row r="46" spans="1:14" s="253" customFormat="1" x14ac:dyDescent="0.2">
      <c r="A46" s="288" t="str">
        <f>IF('CP-0262 PRECON-DES SUMMARY'!A32="","",'CP-0262 PRECON-DES SUMMARY'!A32)</f>
        <v/>
      </c>
      <c r="B46" s="288"/>
      <c r="C46" s="284" t="str">
        <f>IF('CP-0262 PRECON-DES SUMMARY'!M32+'CP-0262 PRECON-DES SUMMARY'!N32=0,"",'CP-0262 PRECON-DES SUMMARY'!M32+'CP-0262 PRECON-DES SUMMARY'!N32)</f>
        <v/>
      </c>
      <c r="D46" s="284"/>
      <c r="E46" s="284"/>
      <c r="F46" s="272" t="str">
        <f>IF('CP-0262 PRECON-DES SUMMARY'!D32="","",'CP-0262 PRECON-DES SUMMARY'!D32)</f>
        <v/>
      </c>
      <c r="G46" s="273"/>
      <c r="H46" s="273"/>
      <c r="I46" s="273"/>
      <c r="J46" s="273"/>
      <c r="K46" s="273"/>
      <c r="L46" s="273"/>
      <c r="M46" s="274"/>
      <c r="N46" s="260" t="str">
        <f>IF('CP-0262 PRECON-DES SUMMARY'!L32="","",'CP-0262 PRECON-DES SUMMARY'!L32)</f>
        <v/>
      </c>
    </row>
    <row r="47" spans="1:14" s="253" customFormat="1" x14ac:dyDescent="0.2">
      <c r="A47" s="288" t="str">
        <f>IF('CP-0262 PRECON-DES SUMMARY'!A33="","",'CP-0262 PRECON-DES SUMMARY'!A33)</f>
        <v/>
      </c>
      <c r="B47" s="288"/>
      <c r="C47" s="284" t="str">
        <f>IF('CP-0262 PRECON-DES SUMMARY'!M33+'CP-0262 PRECON-DES SUMMARY'!N33=0,"",'CP-0262 PRECON-DES SUMMARY'!M33+'CP-0262 PRECON-DES SUMMARY'!N33)</f>
        <v/>
      </c>
      <c r="D47" s="284"/>
      <c r="E47" s="284"/>
      <c r="F47" s="272" t="str">
        <f>IF('CP-0262 PRECON-DES SUMMARY'!D33="","",'CP-0262 PRECON-DES SUMMARY'!D33)</f>
        <v/>
      </c>
      <c r="G47" s="273"/>
      <c r="H47" s="273"/>
      <c r="I47" s="273"/>
      <c r="J47" s="273"/>
      <c r="K47" s="273"/>
      <c r="L47" s="273"/>
      <c r="M47" s="274"/>
      <c r="N47" s="260" t="str">
        <f>IF('CP-0262 PRECON-DES SUMMARY'!L33="","",'CP-0262 PRECON-DES SUMMARY'!L33)</f>
        <v/>
      </c>
    </row>
    <row r="48" spans="1:14" s="253" customFormat="1" x14ac:dyDescent="0.2">
      <c r="A48" s="288" t="str">
        <f>IF('CP-0262 PRECON-DES SUMMARY'!A34="","",'CP-0262 PRECON-DES SUMMARY'!A34)</f>
        <v/>
      </c>
      <c r="B48" s="288"/>
      <c r="C48" s="284" t="str">
        <f>IF('CP-0262 PRECON-DES SUMMARY'!M34+'CP-0262 PRECON-DES SUMMARY'!N34=0,"",'CP-0262 PRECON-DES SUMMARY'!M34+'CP-0262 PRECON-DES SUMMARY'!N34)</f>
        <v/>
      </c>
      <c r="D48" s="284"/>
      <c r="E48" s="284"/>
      <c r="F48" s="272" t="str">
        <f>IF('CP-0262 PRECON-DES SUMMARY'!D34="","",'CP-0262 PRECON-DES SUMMARY'!D34)</f>
        <v/>
      </c>
      <c r="G48" s="273"/>
      <c r="H48" s="273"/>
      <c r="I48" s="273"/>
      <c r="J48" s="273"/>
      <c r="K48" s="273"/>
      <c r="L48" s="273"/>
      <c r="M48" s="274"/>
      <c r="N48" s="260" t="str">
        <f>IF('CP-0262 PRECON-DES SUMMARY'!L34="","",'CP-0262 PRECON-DES SUMMARY'!L34)</f>
        <v/>
      </c>
    </row>
    <row r="49" spans="1:14" s="253" customFormat="1" x14ac:dyDescent="0.2">
      <c r="A49" s="288" t="str">
        <f>IF('CP-0262 PRECON-DES SUMMARY'!A35="","",'CP-0262 PRECON-DES SUMMARY'!A35)</f>
        <v/>
      </c>
      <c r="B49" s="288"/>
      <c r="C49" s="284" t="str">
        <f>IF('CP-0262 PRECON-DES SUMMARY'!M35+'CP-0262 PRECON-DES SUMMARY'!N35=0,"",'CP-0262 PRECON-DES SUMMARY'!M35+'CP-0262 PRECON-DES SUMMARY'!N35)</f>
        <v/>
      </c>
      <c r="D49" s="284"/>
      <c r="E49" s="284"/>
      <c r="F49" s="272" t="str">
        <f>IF('CP-0262 PRECON-DES SUMMARY'!D35="","",'CP-0262 PRECON-DES SUMMARY'!D35)</f>
        <v/>
      </c>
      <c r="G49" s="273"/>
      <c r="H49" s="273"/>
      <c r="I49" s="273"/>
      <c r="J49" s="273"/>
      <c r="K49" s="273"/>
      <c r="L49" s="273"/>
      <c r="M49" s="274"/>
      <c r="N49" s="260" t="str">
        <f>IF('CP-0262 PRECON-DES SUMMARY'!L35="","",'CP-0262 PRECON-DES SUMMARY'!L35)</f>
        <v/>
      </c>
    </row>
    <row r="50" spans="1:14" s="253" customFormat="1" x14ac:dyDescent="0.2">
      <c r="A50" s="288" t="str">
        <f>IF('CP-0262 PRECON-DES SUMMARY'!A36="","",'CP-0262 PRECON-DES SUMMARY'!A36)</f>
        <v/>
      </c>
      <c r="B50" s="288"/>
      <c r="C50" s="284" t="str">
        <f>IF('CP-0262 PRECON-DES SUMMARY'!M36+'CP-0262 PRECON-DES SUMMARY'!N36=0,"",'CP-0262 PRECON-DES SUMMARY'!M36+'CP-0262 PRECON-DES SUMMARY'!N36)</f>
        <v/>
      </c>
      <c r="D50" s="284"/>
      <c r="E50" s="284"/>
      <c r="F50" s="272" t="str">
        <f>IF('CP-0262 PRECON-DES SUMMARY'!D36="","",'CP-0262 PRECON-DES SUMMARY'!D36)</f>
        <v/>
      </c>
      <c r="G50" s="273"/>
      <c r="H50" s="273"/>
      <c r="I50" s="273"/>
      <c r="J50" s="273"/>
      <c r="K50" s="273"/>
      <c r="L50" s="273"/>
      <c r="M50" s="274"/>
      <c r="N50" s="260" t="str">
        <f>IF('CP-0262 PRECON-DES SUMMARY'!L36="","",'CP-0262 PRECON-DES SUMMARY'!L36)</f>
        <v/>
      </c>
    </row>
    <row r="51" spans="1:14" s="253" customFormat="1" x14ac:dyDescent="0.2">
      <c r="A51" s="288" t="str">
        <f>IF('CP-0262 PRECON-DES SUMMARY'!A37="","",'CP-0262 PRECON-DES SUMMARY'!A37)</f>
        <v/>
      </c>
      <c r="B51" s="288"/>
      <c r="C51" s="284" t="str">
        <f>IF('CP-0262 PRECON-DES SUMMARY'!M37+'CP-0262 PRECON-DES SUMMARY'!N37=0,"",'CP-0262 PRECON-DES SUMMARY'!M37+'CP-0262 PRECON-DES SUMMARY'!N37)</f>
        <v/>
      </c>
      <c r="D51" s="284"/>
      <c r="E51" s="284"/>
      <c r="F51" s="272" t="str">
        <f>IF('CP-0262 PRECON-DES SUMMARY'!D37="","",'CP-0262 PRECON-DES SUMMARY'!D37)</f>
        <v/>
      </c>
      <c r="G51" s="273"/>
      <c r="H51" s="273"/>
      <c r="I51" s="273"/>
      <c r="J51" s="273"/>
      <c r="K51" s="273"/>
      <c r="L51" s="273"/>
      <c r="M51" s="274"/>
      <c r="N51" s="260" t="str">
        <f>IF('CP-0262 PRECON-DES SUMMARY'!L37="","",'CP-0262 PRECON-DES SUMMARY'!L37)</f>
        <v/>
      </c>
    </row>
    <row r="52" spans="1:14" s="253" customFormat="1" x14ac:dyDescent="0.2">
      <c r="A52" s="288" t="str">
        <f>IF('CP-0262 PRECON-DES SUMMARY'!A38="","",'CP-0262 PRECON-DES SUMMARY'!A38)</f>
        <v/>
      </c>
      <c r="B52" s="288"/>
      <c r="C52" s="284" t="str">
        <f>IF('CP-0262 PRECON-DES SUMMARY'!M38+'CP-0262 PRECON-DES SUMMARY'!N38=0,"",'CP-0262 PRECON-DES SUMMARY'!M38+'CP-0262 PRECON-DES SUMMARY'!N38)</f>
        <v/>
      </c>
      <c r="D52" s="284"/>
      <c r="E52" s="284"/>
      <c r="F52" s="272" t="str">
        <f>IF('CP-0262 PRECON-DES SUMMARY'!D38="","",'CP-0262 PRECON-DES SUMMARY'!D38)</f>
        <v/>
      </c>
      <c r="G52" s="273"/>
      <c r="H52" s="273"/>
      <c r="I52" s="273"/>
      <c r="J52" s="273"/>
      <c r="K52" s="273"/>
      <c r="L52" s="273"/>
      <c r="M52" s="274"/>
      <c r="N52" s="260" t="str">
        <f>IF('CP-0262 PRECON-DES SUMMARY'!L38="","",'CP-0262 PRECON-DES SUMMARY'!L38)</f>
        <v/>
      </c>
    </row>
    <row r="53" spans="1:14" s="253" customFormat="1" x14ac:dyDescent="0.2">
      <c r="A53" s="288" t="str">
        <f>IF('CP-0262 PRECON-DES SUMMARY'!A39="","",'CP-0262 PRECON-DES SUMMARY'!A39)</f>
        <v/>
      </c>
      <c r="B53" s="288"/>
      <c r="C53" s="284" t="str">
        <f>IF('CP-0262 PRECON-DES SUMMARY'!M39+'CP-0262 PRECON-DES SUMMARY'!N39=0,"",'CP-0262 PRECON-DES SUMMARY'!M39+'CP-0262 PRECON-DES SUMMARY'!N39)</f>
        <v/>
      </c>
      <c r="D53" s="284"/>
      <c r="E53" s="284"/>
      <c r="F53" s="272" t="str">
        <f>IF('CP-0262 PRECON-DES SUMMARY'!D39="","",'CP-0262 PRECON-DES SUMMARY'!D39)</f>
        <v/>
      </c>
      <c r="G53" s="273"/>
      <c r="H53" s="273"/>
      <c r="I53" s="273"/>
      <c r="J53" s="273"/>
      <c r="K53" s="273"/>
      <c r="L53" s="273"/>
      <c r="M53" s="274"/>
      <c r="N53" s="260" t="str">
        <f>IF('CP-0262 PRECON-DES SUMMARY'!L39="","",'CP-0262 PRECON-DES SUMMARY'!L39)</f>
        <v/>
      </c>
    </row>
    <row r="54" spans="1:14" s="253" customFormat="1" x14ac:dyDescent="0.2">
      <c r="A54" s="288" t="str">
        <f>IF('CP-0262 PRECON-DES SUMMARY'!A40="","",'CP-0262 PRECON-DES SUMMARY'!A40)</f>
        <v/>
      </c>
      <c r="B54" s="288"/>
      <c r="C54" s="284" t="str">
        <f>IF('CP-0262 PRECON-DES SUMMARY'!M40+'CP-0262 PRECON-DES SUMMARY'!N40=0,"",'CP-0262 PRECON-DES SUMMARY'!M40+'CP-0262 PRECON-DES SUMMARY'!N40)</f>
        <v/>
      </c>
      <c r="D54" s="284"/>
      <c r="E54" s="284"/>
      <c r="F54" s="272" t="str">
        <f>IF('CP-0262 PRECON-DES SUMMARY'!D40="","",'CP-0262 PRECON-DES SUMMARY'!D40)</f>
        <v/>
      </c>
      <c r="G54" s="273"/>
      <c r="H54" s="273"/>
      <c r="I54" s="273"/>
      <c r="J54" s="273"/>
      <c r="K54" s="273"/>
      <c r="L54" s="273"/>
      <c r="M54" s="274"/>
      <c r="N54" s="260" t="str">
        <f>IF('CP-0262 PRECON-DES SUMMARY'!L40="","",'CP-0262 PRECON-DES SUMMARY'!L40)</f>
        <v/>
      </c>
    </row>
    <row r="55" spans="1:14" s="253" customFormat="1" x14ac:dyDescent="0.2">
      <c r="A55" s="288" t="str">
        <f>IF('CP-0262 PRECON-DES SUMMARY'!A41="","",'CP-0262 PRECON-DES SUMMARY'!A41)</f>
        <v/>
      </c>
      <c r="B55" s="288"/>
      <c r="C55" s="284" t="str">
        <f>IF('CP-0262 PRECON-DES SUMMARY'!M41+'CP-0262 PRECON-DES SUMMARY'!N41=0,"",'CP-0262 PRECON-DES SUMMARY'!M41+'CP-0262 PRECON-DES SUMMARY'!N41)</f>
        <v/>
      </c>
      <c r="D55" s="284"/>
      <c r="E55" s="284"/>
      <c r="F55" s="272" t="str">
        <f>IF('CP-0262 PRECON-DES SUMMARY'!D41="","",'CP-0262 PRECON-DES SUMMARY'!D41)</f>
        <v/>
      </c>
      <c r="G55" s="273"/>
      <c r="H55" s="273"/>
      <c r="I55" s="273"/>
      <c r="J55" s="273"/>
      <c r="K55" s="273"/>
      <c r="L55" s="273"/>
      <c r="M55" s="274"/>
      <c r="N55" s="260" t="str">
        <f>IF('CP-0262 PRECON-DES SUMMARY'!L41="","",'CP-0262 PRECON-DES SUMMARY'!L41)</f>
        <v/>
      </c>
    </row>
    <row r="56" spans="1:14" s="253" customFormat="1" x14ac:dyDescent="0.2">
      <c r="A56" s="288" t="str">
        <f>IF('CP-0262 PRECON-DES SUMMARY'!A42="","",'CP-0262 PRECON-DES SUMMARY'!A42)</f>
        <v/>
      </c>
      <c r="B56" s="288"/>
      <c r="C56" s="284" t="str">
        <f>IF('CP-0262 PRECON-DES SUMMARY'!M42+'CP-0262 PRECON-DES SUMMARY'!N42=0,"",'CP-0262 PRECON-DES SUMMARY'!M42+'CP-0262 PRECON-DES SUMMARY'!N42)</f>
        <v/>
      </c>
      <c r="D56" s="284"/>
      <c r="E56" s="284"/>
      <c r="F56" s="272" t="str">
        <f>IF('CP-0262 PRECON-DES SUMMARY'!D42="","",'CP-0262 PRECON-DES SUMMARY'!D42)</f>
        <v/>
      </c>
      <c r="G56" s="273"/>
      <c r="H56" s="273"/>
      <c r="I56" s="273"/>
      <c r="J56" s="273"/>
      <c r="K56" s="273"/>
      <c r="L56" s="273"/>
      <c r="M56" s="274"/>
      <c r="N56" s="260" t="str">
        <f>IF('CP-0262 PRECON-DES SUMMARY'!L42="","",'CP-0262 PRECON-DES SUMMARY'!L42)</f>
        <v/>
      </c>
    </row>
    <row r="57" spans="1:14" s="253" customFormat="1" x14ac:dyDescent="0.2">
      <c r="A57" s="288" t="str">
        <f>IF('CP-0262 PRECON-DES SUMMARY'!A43="","",'CP-0262 PRECON-DES SUMMARY'!A43)</f>
        <v/>
      </c>
      <c r="B57" s="288"/>
      <c r="C57" s="284" t="str">
        <f>IF('CP-0262 PRECON-DES SUMMARY'!M43+'CP-0262 PRECON-DES SUMMARY'!N43=0,"",'CP-0262 PRECON-DES SUMMARY'!M43+'CP-0262 PRECON-DES SUMMARY'!N43)</f>
        <v/>
      </c>
      <c r="D57" s="284"/>
      <c r="E57" s="284"/>
      <c r="F57" s="272" t="str">
        <f>IF('CP-0262 PRECON-DES SUMMARY'!D43="","",'CP-0262 PRECON-DES SUMMARY'!D43)</f>
        <v/>
      </c>
      <c r="G57" s="273"/>
      <c r="H57" s="273"/>
      <c r="I57" s="273"/>
      <c r="J57" s="273"/>
      <c r="K57" s="273"/>
      <c r="L57" s="273"/>
      <c r="M57" s="274"/>
      <c r="N57" s="260" t="str">
        <f>IF('CP-0262 PRECON-DES SUMMARY'!L43="","",'CP-0262 PRECON-DES SUMMARY'!L43)</f>
        <v/>
      </c>
    </row>
    <row r="58" spans="1:14" s="253" customFormat="1" x14ac:dyDescent="0.2">
      <c r="A58" s="288" t="str">
        <f>IF('CP-0262 PRECON-DES SUMMARY'!A44="","",'CP-0262 PRECON-DES SUMMARY'!A44)</f>
        <v/>
      </c>
      <c r="B58" s="288"/>
      <c r="C58" s="284" t="str">
        <f>IF('CP-0262 PRECON-DES SUMMARY'!M44+'CP-0262 PRECON-DES SUMMARY'!N44=0,"",'CP-0262 PRECON-DES SUMMARY'!M44+'CP-0262 PRECON-DES SUMMARY'!N44)</f>
        <v/>
      </c>
      <c r="D58" s="284"/>
      <c r="E58" s="284"/>
      <c r="F58" s="272" t="str">
        <f>IF('CP-0262 PRECON-DES SUMMARY'!D44="","",'CP-0262 PRECON-DES SUMMARY'!D44)</f>
        <v/>
      </c>
      <c r="G58" s="273"/>
      <c r="H58" s="273"/>
      <c r="I58" s="273"/>
      <c r="J58" s="273"/>
      <c r="K58" s="273"/>
      <c r="L58" s="273"/>
      <c r="M58" s="274"/>
      <c r="N58" s="260" t="str">
        <f>IF('CP-0262 PRECON-DES SUMMARY'!L44="","",'CP-0262 PRECON-DES SUMMARY'!L44)</f>
        <v/>
      </c>
    </row>
    <row r="59" spans="1:14" s="253" customFormat="1" x14ac:dyDescent="0.2">
      <c r="A59" s="288" t="str">
        <f>IF('CP-0262 PRECON-DES SUMMARY'!A45="","",'CP-0262 PRECON-DES SUMMARY'!A45)</f>
        <v/>
      </c>
      <c r="B59" s="288"/>
      <c r="C59" s="284" t="str">
        <f>IF('CP-0262 PRECON-DES SUMMARY'!M45+'CP-0262 PRECON-DES SUMMARY'!N45=0,"",'CP-0262 PRECON-DES SUMMARY'!M45+'CP-0262 PRECON-DES SUMMARY'!N45)</f>
        <v/>
      </c>
      <c r="D59" s="284"/>
      <c r="E59" s="284"/>
      <c r="F59" s="272" t="str">
        <f>IF('CP-0262 PRECON-DES SUMMARY'!D45="","",'CP-0262 PRECON-DES SUMMARY'!D45)</f>
        <v/>
      </c>
      <c r="G59" s="273"/>
      <c r="H59" s="273"/>
      <c r="I59" s="273"/>
      <c r="J59" s="273"/>
      <c r="K59" s="273"/>
      <c r="L59" s="273"/>
      <c r="M59" s="274"/>
      <c r="N59" s="260" t="str">
        <f>IF('CP-0262 PRECON-DES SUMMARY'!L45="","",'CP-0262 PRECON-DES SUMMARY'!L45)</f>
        <v/>
      </c>
    </row>
    <row r="60" spans="1:14" s="253" customFormat="1" x14ac:dyDescent="0.2">
      <c r="A60" s="288" t="str">
        <f>IF('CP-0262 PRECON-DES SUMMARY'!A46="","",'CP-0262 PRECON-DES SUMMARY'!A46)</f>
        <v/>
      </c>
      <c r="B60" s="288"/>
      <c r="C60" s="284" t="str">
        <f>IF('CP-0262 PRECON-DES SUMMARY'!M46+'CP-0262 PRECON-DES SUMMARY'!N46=0,"",'CP-0262 PRECON-DES SUMMARY'!M46+'CP-0262 PRECON-DES SUMMARY'!N46)</f>
        <v/>
      </c>
      <c r="D60" s="284"/>
      <c r="E60" s="284"/>
      <c r="F60" s="272" t="str">
        <f>IF('CP-0262 PRECON-DES SUMMARY'!D46="","",'CP-0262 PRECON-DES SUMMARY'!D46)</f>
        <v/>
      </c>
      <c r="G60" s="273"/>
      <c r="H60" s="273"/>
      <c r="I60" s="273"/>
      <c r="J60" s="273"/>
      <c r="K60" s="273"/>
      <c r="L60" s="273"/>
      <c r="M60" s="274"/>
      <c r="N60" s="260" t="str">
        <f>IF('CP-0262 PRECON-DES SUMMARY'!L46="","",'CP-0262 PRECON-DES SUMMARY'!L46)</f>
        <v/>
      </c>
    </row>
    <row r="61" spans="1:14" s="253" customFormat="1" x14ac:dyDescent="0.2">
      <c r="A61" s="288" t="str">
        <f>IF('CP-0262 PRECON-DES SUMMARY'!A47="","",'CP-0262 PRECON-DES SUMMARY'!A47)</f>
        <v/>
      </c>
      <c r="B61" s="288"/>
      <c r="C61" s="284" t="str">
        <f>IF('CP-0262 PRECON-DES SUMMARY'!M47+'CP-0262 PRECON-DES SUMMARY'!N47=0,"",'CP-0262 PRECON-DES SUMMARY'!M47+'CP-0262 PRECON-DES SUMMARY'!N47)</f>
        <v/>
      </c>
      <c r="D61" s="284"/>
      <c r="E61" s="284"/>
      <c r="F61" s="272" t="str">
        <f>IF('CP-0262 PRECON-DES SUMMARY'!D47="","",'CP-0262 PRECON-DES SUMMARY'!D47)</f>
        <v/>
      </c>
      <c r="G61" s="273"/>
      <c r="H61" s="273"/>
      <c r="I61" s="273"/>
      <c r="J61" s="273"/>
      <c r="K61" s="273"/>
      <c r="L61" s="273"/>
      <c r="M61" s="274"/>
      <c r="N61" s="260" t="str">
        <f>IF('CP-0262 PRECON-DES SUMMARY'!L47="","",'CP-0262 PRECON-DES SUMMARY'!L47)</f>
        <v/>
      </c>
    </row>
    <row r="62" spans="1:14" s="253" customFormat="1" x14ac:dyDescent="0.2">
      <c r="A62" s="288" t="str">
        <f>IF('CP-0262 PRECON-DES SUMMARY'!A48="","",'CP-0262 PRECON-DES SUMMARY'!A48)</f>
        <v/>
      </c>
      <c r="B62" s="288"/>
      <c r="C62" s="284" t="str">
        <f>IF('CP-0262 PRECON-DES SUMMARY'!M48+'CP-0262 PRECON-DES SUMMARY'!N48=0,"",'CP-0262 PRECON-DES SUMMARY'!M48+'CP-0262 PRECON-DES SUMMARY'!N48)</f>
        <v/>
      </c>
      <c r="D62" s="284"/>
      <c r="E62" s="284"/>
      <c r="F62" s="272" t="str">
        <f>IF('CP-0262 PRECON-DES SUMMARY'!D48="","",'CP-0262 PRECON-DES SUMMARY'!D48)</f>
        <v/>
      </c>
      <c r="G62" s="273"/>
      <c r="H62" s="273"/>
      <c r="I62" s="273"/>
      <c r="J62" s="273"/>
      <c r="K62" s="273"/>
      <c r="L62" s="273"/>
      <c r="M62" s="274"/>
      <c r="N62" s="260" t="str">
        <f>IF('CP-0262 PRECON-DES SUMMARY'!L48="","",'CP-0262 PRECON-DES SUMMARY'!L48)</f>
        <v/>
      </c>
    </row>
    <row r="63" spans="1:14" s="253" customFormat="1" x14ac:dyDescent="0.2">
      <c r="A63" s="288" t="str">
        <f>IF('CP-0262 PRECON-DES SUMMARY'!A49="","",'CP-0262 PRECON-DES SUMMARY'!A49)</f>
        <v/>
      </c>
      <c r="B63" s="288"/>
      <c r="C63" s="284" t="str">
        <f>IF('CP-0262 PRECON-DES SUMMARY'!M49+'CP-0262 PRECON-DES SUMMARY'!N49=0,"",'CP-0262 PRECON-DES SUMMARY'!M49+'CP-0262 PRECON-DES SUMMARY'!N49)</f>
        <v/>
      </c>
      <c r="D63" s="284"/>
      <c r="E63" s="284"/>
      <c r="F63" s="272" t="str">
        <f>IF('CP-0262 PRECON-DES SUMMARY'!D49="","",'CP-0262 PRECON-DES SUMMARY'!D49)</f>
        <v/>
      </c>
      <c r="G63" s="273"/>
      <c r="H63" s="273"/>
      <c r="I63" s="273"/>
      <c r="J63" s="273"/>
      <c r="K63" s="273"/>
      <c r="L63" s="273"/>
      <c r="M63" s="274"/>
      <c r="N63" s="260" t="str">
        <f>IF('CP-0262 PRECON-DES SUMMARY'!L49="","",'CP-0262 PRECON-DES SUMMARY'!L49)</f>
        <v/>
      </c>
    </row>
    <row r="64" spans="1:14" s="253" customFormat="1" x14ac:dyDescent="0.2">
      <c r="A64" s="288" t="str">
        <f>IF('CP-0262 PRECON-DES SUMMARY'!A50="","",'CP-0262 PRECON-DES SUMMARY'!A50)</f>
        <v/>
      </c>
      <c r="B64" s="288"/>
      <c r="C64" s="284" t="str">
        <f>IF('CP-0262 PRECON-DES SUMMARY'!M50+'CP-0262 PRECON-DES SUMMARY'!N50=0,"",'CP-0262 PRECON-DES SUMMARY'!M50+'CP-0262 PRECON-DES SUMMARY'!N50)</f>
        <v/>
      </c>
      <c r="D64" s="284"/>
      <c r="E64" s="284"/>
      <c r="F64" s="272" t="str">
        <f>IF('CP-0262 PRECON-DES SUMMARY'!D50="","",'CP-0262 PRECON-DES SUMMARY'!D50)</f>
        <v/>
      </c>
      <c r="G64" s="273"/>
      <c r="H64" s="273"/>
      <c r="I64" s="273"/>
      <c r="J64" s="273"/>
      <c r="K64" s="273"/>
      <c r="L64" s="273"/>
      <c r="M64" s="274"/>
      <c r="N64" s="260" t="str">
        <f>IF('CP-0262 PRECON-DES SUMMARY'!L50="","",'CP-0262 PRECON-DES SUMMARY'!L50)</f>
        <v/>
      </c>
    </row>
    <row r="65" spans="1:14" s="253" customFormat="1" x14ac:dyDescent="0.2">
      <c r="A65" s="288" t="str">
        <f>IF('CP-0262 PRECON-DES SUMMARY'!A51="","",'CP-0262 PRECON-DES SUMMARY'!A51)</f>
        <v/>
      </c>
      <c r="B65" s="288"/>
      <c r="C65" s="284" t="str">
        <f>IF('CP-0262 PRECON-DES SUMMARY'!M51+'CP-0262 PRECON-DES SUMMARY'!N51=0,"",'CP-0262 PRECON-DES SUMMARY'!M51+'CP-0262 PRECON-DES SUMMARY'!N51)</f>
        <v/>
      </c>
      <c r="D65" s="284"/>
      <c r="E65" s="284"/>
      <c r="F65" s="272" t="str">
        <f>IF('CP-0262 PRECON-DES SUMMARY'!D51="","",'CP-0262 PRECON-DES SUMMARY'!D51)</f>
        <v/>
      </c>
      <c r="G65" s="273"/>
      <c r="H65" s="273"/>
      <c r="I65" s="273"/>
      <c r="J65" s="273"/>
      <c r="K65" s="273"/>
      <c r="L65" s="273"/>
      <c r="M65" s="274"/>
      <c r="N65" s="260" t="str">
        <f>IF('CP-0262 PRECON-DES SUMMARY'!L51="","",'CP-0262 PRECON-DES SUMMARY'!L51)</f>
        <v/>
      </c>
    </row>
    <row r="66" spans="1:14" s="253" customFormat="1" x14ac:dyDescent="0.2">
      <c r="A66" s="288" t="str">
        <f>IF('CP-0262 PRECON-DES SUMMARY'!A52="","",'CP-0262 PRECON-DES SUMMARY'!A52)</f>
        <v/>
      </c>
      <c r="B66" s="288"/>
      <c r="C66" s="284" t="str">
        <f>IF('CP-0262 PRECON-DES SUMMARY'!M52+'CP-0262 PRECON-DES SUMMARY'!N52=0,"",'CP-0262 PRECON-DES SUMMARY'!M52+'CP-0262 PRECON-DES SUMMARY'!N52)</f>
        <v/>
      </c>
      <c r="D66" s="284"/>
      <c r="E66" s="284"/>
      <c r="F66" s="272" t="str">
        <f>IF('CP-0262 PRECON-DES SUMMARY'!D52="","",'CP-0262 PRECON-DES SUMMARY'!D52)</f>
        <v/>
      </c>
      <c r="G66" s="273"/>
      <c r="H66" s="273"/>
      <c r="I66" s="273"/>
      <c r="J66" s="273"/>
      <c r="K66" s="273"/>
      <c r="L66" s="273"/>
      <c r="M66" s="274"/>
      <c r="N66" s="260" t="str">
        <f>IF('CP-0262 PRECON-DES SUMMARY'!L52="","",'CP-0262 PRECON-DES SUMMARY'!L52)</f>
        <v/>
      </c>
    </row>
    <row r="67" spans="1:14" s="253" customFormat="1" x14ac:dyDescent="0.2">
      <c r="A67" s="288" t="str">
        <f>IF('CP-0262 PRECON-DES SUMMARY'!A53="","",'CP-0262 PRECON-DES SUMMARY'!A53)</f>
        <v/>
      </c>
      <c r="B67" s="288"/>
      <c r="C67" s="284" t="str">
        <f>IF('CP-0262 PRECON-DES SUMMARY'!M53+'CP-0262 PRECON-DES SUMMARY'!N53=0,"",'CP-0262 PRECON-DES SUMMARY'!M53+'CP-0262 PRECON-DES SUMMARY'!N53)</f>
        <v/>
      </c>
      <c r="D67" s="284"/>
      <c r="E67" s="284"/>
      <c r="F67" s="272" t="str">
        <f>IF('CP-0262 PRECON-DES SUMMARY'!D53="","",'CP-0262 PRECON-DES SUMMARY'!D53)</f>
        <v/>
      </c>
      <c r="G67" s="273"/>
      <c r="H67" s="273"/>
      <c r="I67" s="273"/>
      <c r="J67" s="273"/>
      <c r="K67" s="273"/>
      <c r="L67" s="273"/>
      <c r="M67" s="274"/>
      <c r="N67" s="260" t="str">
        <f>IF('CP-0262 PRECON-DES SUMMARY'!L53="","",'CP-0262 PRECON-DES SUMMARY'!L53)</f>
        <v/>
      </c>
    </row>
    <row r="68" spans="1:14" s="253" customFormat="1" x14ac:dyDescent="0.2">
      <c r="A68" s="288" t="str">
        <f>IF('CP-0262 PRECON-DES SUMMARY'!A54="","",'CP-0262 PRECON-DES SUMMARY'!A54)</f>
        <v/>
      </c>
      <c r="B68" s="288"/>
      <c r="C68" s="284" t="str">
        <f>IF('CP-0262 PRECON-DES SUMMARY'!M54+'CP-0262 PRECON-DES SUMMARY'!N54=0,"",'CP-0262 PRECON-DES SUMMARY'!M54+'CP-0262 PRECON-DES SUMMARY'!N54)</f>
        <v/>
      </c>
      <c r="D68" s="284"/>
      <c r="E68" s="284"/>
      <c r="F68" s="272" t="str">
        <f>IF('CP-0262 PRECON-DES SUMMARY'!D54="","",'CP-0262 PRECON-DES SUMMARY'!D54)</f>
        <v/>
      </c>
      <c r="G68" s="273"/>
      <c r="H68" s="273"/>
      <c r="I68" s="273"/>
      <c r="J68" s="273"/>
      <c r="K68" s="273"/>
      <c r="L68" s="273"/>
      <c r="M68" s="274"/>
      <c r="N68" s="260" t="str">
        <f>IF('CP-0262 PRECON-DES SUMMARY'!L54="","",'CP-0262 PRECON-DES SUMMARY'!L54)</f>
        <v/>
      </c>
    </row>
    <row r="69" spans="1:14" s="253" customFormat="1" x14ac:dyDescent="0.2">
      <c r="A69" s="288" t="str">
        <f>IF('CP-0262 PRECON-DES SUMMARY'!A55="","",'CP-0262 PRECON-DES SUMMARY'!A55)</f>
        <v/>
      </c>
      <c r="B69" s="288"/>
      <c r="C69" s="284" t="str">
        <f>IF('CP-0262 PRECON-DES SUMMARY'!M55+'CP-0262 PRECON-DES SUMMARY'!N55=0,"",'CP-0262 PRECON-DES SUMMARY'!M55+'CP-0262 PRECON-DES SUMMARY'!N55)</f>
        <v/>
      </c>
      <c r="D69" s="284"/>
      <c r="E69" s="284"/>
      <c r="F69" s="272" t="str">
        <f>IF('CP-0262 PRECON-DES SUMMARY'!D55="","",'CP-0262 PRECON-DES SUMMARY'!D55)</f>
        <v/>
      </c>
      <c r="G69" s="273"/>
      <c r="H69" s="273"/>
      <c r="I69" s="273"/>
      <c r="J69" s="273"/>
      <c r="K69" s="273"/>
      <c r="L69" s="273"/>
      <c r="M69" s="274"/>
      <c r="N69" s="260" t="str">
        <f>IF('CP-0262 PRECON-DES SUMMARY'!L55="","",'CP-0262 PRECON-DES SUMMARY'!L55)</f>
        <v/>
      </c>
    </row>
    <row r="70" spans="1:14" s="253" customFormat="1" x14ac:dyDescent="0.2">
      <c r="A70" s="288" t="str">
        <f>IF('CP-0262 PRECON-DES SUMMARY'!A56="","",'CP-0262 PRECON-DES SUMMARY'!A56)</f>
        <v/>
      </c>
      <c r="B70" s="288"/>
      <c r="C70" s="284" t="str">
        <f>IF('CP-0262 PRECON-DES SUMMARY'!M56+'CP-0262 PRECON-DES SUMMARY'!N56=0,"",'CP-0262 PRECON-DES SUMMARY'!M56+'CP-0262 PRECON-DES SUMMARY'!N56)</f>
        <v/>
      </c>
      <c r="D70" s="284"/>
      <c r="E70" s="284"/>
      <c r="F70" s="272" t="str">
        <f>IF('CP-0262 PRECON-DES SUMMARY'!D56="","",'CP-0262 PRECON-DES SUMMARY'!D56)</f>
        <v/>
      </c>
      <c r="G70" s="273"/>
      <c r="H70" s="273"/>
      <c r="I70" s="273"/>
      <c r="J70" s="273"/>
      <c r="K70" s="273"/>
      <c r="L70" s="273"/>
      <c r="M70" s="274"/>
      <c r="N70" s="260" t="str">
        <f>IF('CP-0262 PRECON-DES SUMMARY'!L56="","",'CP-0262 PRECON-DES SUMMARY'!L56)</f>
        <v/>
      </c>
    </row>
    <row r="71" spans="1:14" s="253" customFormat="1" x14ac:dyDescent="0.2">
      <c r="M71" s="254"/>
      <c r="N71" s="268"/>
    </row>
    <row r="72" spans="1:14" s="253" customFormat="1" x14ac:dyDescent="0.2">
      <c r="A72" s="253" t="s">
        <v>155</v>
      </c>
      <c r="M72" s="254"/>
      <c r="N72" s="268"/>
    </row>
    <row r="73" spans="1:14" s="253" customFormat="1" ht="5.0999999999999996" customHeight="1" x14ac:dyDescent="0.2">
      <c r="M73" s="254"/>
      <c r="N73" s="268"/>
    </row>
    <row r="74" spans="1:14" s="253" customFormat="1" x14ac:dyDescent="0.2">
      <c r="A74" s="287" t="s">
        <v>154</v>
      </c>
      <c r="B74" s="287"/>
      <c r="C74" s="287" t="s">
        <v>157</v>
      </c>
      <c r="D74" s="287"/>
      <c r="E74" s="287"/>
      <c r="F74" s="278" t="s">
        <v>104</v>
      </c>
      <c r="G74" s="279"/>
      <c r="H74" s="279"/>
      <c r="I74" s="279"/>
      <c r="J74" s="279"/>
      <c r="K74" s="279"/>
      <c r="L74" s="279"/>
      <c r="M74" s="280"/>
      <c r="N74" s="256" t="s">
        <v>173</v>
      </c>
    </row>
    <row r="75" spans="1:14" s="253" customFormat="1" ht="11.45" customHeight="1" x14ac:dyDescent="0.2">
      <c r="A75" s="288" t="str">
        <f>IF('CP-0262 CONST SUMMARY'!A21="","",'CP-0262 CONST SUMMARY'!A21)</f>
        <v/>
      </c>
      <c r="B75" s="288"/>
      <c r="C75" s="284" t="str">
        <f>IF('CP-0262 CONST SUMMARY'!M21+'CP-0262 CONST SUMMARY'!N21=0,"",'CP-0262 CONST SUMMARY'!M21+'CP-0262 CONST SUMMARY'!N21)</f>
        <v/>
      </c>
      <c r="D75" s="284"/>
      <c r="E75" s="284"/>
      <c r="F75" s="272" t="str">
        <f>IF('CP-0262 CONST SUMMARY'!D21="","",'CP-0262 CONST SUMMARY'!D21)</f>
        <v/>
      </c>
      <c r="G75" s="273"/>
      <c r="H75" s="273"/>
      <c r="I75" s="273"/>
      <c r="J75" s="273"/>
      <c r="K75" s="273"/>
      <c r="L75" s="273"/>
      <c r="M75" s="274"/>
      <c r="N75" s="260" t="str">
        <f>IF('CP-0262 CONST SUMMARY'!L21="","",'CP-0262 CONST SUMMARY'!L21)</f>
        <v/>
      </c>
    </row>
    <row r="76" spans="1:14" s="253" customFormat="1" x14ac:dyDescent="0.2">
      <c r="A76" s="288" t="str">
        <f>IF('CP-0262 CONST SUMMARY'!A22="","",'CP-0262 CONST SUMMARY'!A22)</f>
        <v/>
      </c>
      <c r="B76" s="288"/>
      <c r="C76" s="284" t="str">
        <f>IF('CP-0262 CONST SUMMARY'!M22+'CP-0262 CONST SUMMARY'!N22=0,"",'CP-0262 CONST SUMMARY'!M22+'CP-0262 CONST SUMMARY'!N22)</f>
        <v/>
      </c>
      <c r="D76" s="284"/>
      <c r="E76" s="284"/>
      <c r="F76" s="272" t="str">
        <f>IF('CP-0262 CONST SUMMARY'!D22="","",'CP-0262 CONST SUMMARY'!D22)</f>
        <v/>
      </c>
      <c r="G76" s="273"/>
      <c r="H76" s="273"/>
      <c r="I76" s="273"/>
      <c r="J76" s="273"/>
      <c r="K76" s="273"/>
      <c r="L76" s="273"/>
      <c r="M76" s="274"/>
      <c r="N76" s="260" t="str">
        <f>IF('CP-0262 CONST SUMMARY'!L22="","",'CP-0262 CONST SUMMARY'!L22)</f>
        <v/>
      </c>
    </row>
    <row r="77" spans="1:14" s="253" customFormat="1" x14ac:dyDescent="0.2">
      <c r="A77" s="288" t="str">
        <f>IF('CP-0262 CONST SUMMARY'!A23="","",'CP-0262 CONST SUMMARY'!A23)</f>
        <v/>
      </c>
      <c r="B77" s="288"/>
      <c r="C77" s="284" t="str">
        <f>IF('CP-0262 CONST SUMMARY'!M23+'CP-0262 CONST SUMMARY'!N23=0,"",'CP-0262 CONST SUMMARY'!M23+'CP-0262 CONST SUMMARY'!N23)</f>
        <v/>
      </c>
      <c r="D77" s="284"/>
      <c r="E77" s="284"/>
      <c r="F77" s="272" t="str">
        <f>IF('CP-0262 CONST SUMMARY'!D23="","",'CP-0262 CONST SUMMARY'!D23)</f>
        <v/>
      </c>
      <c r="G77" s="273"/>
      <c r="H77" s="273"/>
      <c r="I77" s="273"/>
      <c r="J77" s="273"/>
      <c r="K77" s="273"/>
      <c r="L77" s="273"/>
      <c r="M77" s="274"/>
      <c r="N77" s="260" t="str">
        <f>IF('CP-0262 CONST SUMMARY'!L23="","",'CP-0262 CONST SUMMARY'!L23)</f>
        <v/>
      </c>
    </row>
    <row r="78" spans="1:14" s="253" customFormat="1" x14ac:dyDescent="0.2">
      <c r="A78" s="288" t="str">
        <f>IF('CP-0262 CONST SUMMARY'!A24="","",'CP-0262 CONST SUMMARY'!A24)</f>
        <v/>
      </c>
      <c r="B78" s="288"/>
      <c r="C78" s="284" t="str">
        <f>IF('CP-0262 CONST SUMMARY'!M24+'CP-0262 CONST SUMMARY'!N24=0,"",'CP-0262 CONST SUMMARY'!M24+'CP-0262 CONST SUMMARY'!N24)</f>
        <v/>
      </c>
      <c r="D78" s="284"/>
      <c r="E78" s="284"/>
      <c r="F78" s="272" t="str">
        <f>IF('CP-0262 CONST SUMMARY'!D24="","",'CP-0262 CONST SUMMARY'!D24)</f>
        <v/>
      </c>
      <c r="G78" s="273"/>
      <c r="H78" s="273"/>
      <c r="I78" s="273"/>
      <c r="J78" s="273"/>
      <c r="K78" s="273"/>
      <c r="L78" s="273"/>
      <c r="M78" s="274"/>
      <c r="N78" s="260" t="str">
        <f>IF('CP-0262 CONST SUMMARY'!L24="","",'CP-0262 CONST SUMMARY'!L24)</f>
        <v/>
      </c>
    </row>
    <row r="79" spans="1:14" s="253" customFormat="1" x14ac:dyDescent="0.2">
      <c r="A79" s="288" t="str">
        <f>IF('CP-0262 CONST SUMMARY'!A25="","",'CP-0262 CONST SUMMARY'!A25)</f>
        <v/>
      </c>
      <c r="B79" s="288"/>
      <c r="C79" s="284" t="str">
        <f>IF('CP-0262 CONST SUMMARY'!M25+'CP-0262 CONST SUMMARY'!N25=0,"",'CP-0262 CONST SUMMARY'!M25+'CP-0262 CONST SUMMARY'!N25)</f>
        <v/>
      </c>
      <c r="D79" s="284"/>
      <c r="E79" s="284"/>
      <c r="F79" s="272" t="str">
        <f>IF('CP-0262 CONST SUMMARY'!D25="","",'CP-0262 CONST SUMMARY'!D25)</f>
        <v/>
      </c>
      <c r="G79" s="273"/>
      <c r="H79" s="273"/>
      <c r="I79" s="273"/>
      <c r="J79" s="273"/>
      <c r="K79" s="273"/>
      <c r="L79" s="273"/>
      <c r="M79" s="274"/>
      <c r="N79" s="260" t="str">
        <f>IF('CP-0262 CONST SUMMARY'!L25="","",'CP-0262 CONST SUMMARY'!L25)</f>
        <v/>
      </c>
    </row>
    <row r="80" spans="1:14" s="253" customFormat="1" x14ac:dyDescent="0.2">
      <c r="A80" s="288" t="str">
        <f>IF('CP-0262 CONST SUMMARY'!A26="","",'CP-0262 CONST SUMMARY'!A26)</f>
        <v/>
      </c>
      <c r="B80" s="288"/>
      <c r="C80" s="284" t="str">
        <f>IF('CP-0262 CONST SUMMARY'!M26+'CP-0262 CONST SUMMARY'!N26=0,"",'CP-0262 CONST SUMMARY'!M26+'CP-0262 CONST SUMMARY'!N26)</f>
        <v/>
      </c>
      <c r="D80" s="284"/>
      <c r="E80" s="284"/>
      <c r="F80" s="272" t="str">
        <f>IF('CP-0262 CONST SUMMARY'!D26="","",'CP-0262 CONST SUMMARY'!D26)</f>
        <v/>
      </c>
      <c r="G80" s="273"/>
      <c r="H80" s="273"/>
      <c r="I80" s="273"/>
      <c r="J80" s="273"/>
      <c r="K80" s="273"/>
      <c r="L80" s="273"/>
      <c r="M80" s="274"/>
      <c r="N80" s="260" t="str">
        <f>IF('CP-0262 CONST SUMMARY'!L26="","",'CP-0262 CONST SUMMARY'!L26)</f>
        <v/>
      </c>
    </row>
    <row r="81" spans="1:14" s="253" customFormat="1" x14ac:dyDescent="0.2">
      <c r="A81" s="288" t="str">
        <f>IF('CP-0262 CONST SUMMARY'!A27="","",'CP-0262 CONST SUMMARY'!A27)</f>
        <v/>
      </c>
      <c r="B81" s="288"/>
      <c r="C81" s="284" t="str">
        <f>IF('CP-0262 CONST SUMMARY'!M27+'CP-0262 CONST SUMMARY'!N27=0,"",'CP-0262 CONST SUMMARY'!M27+'CP-0262 CONST SUMMARY'!N27)</f>
        <v/>
      </c>
      <c r="D81" s="284"/>
      <c r="E81" s="284"/>
      <c r="F81" s="272" t="str">
        <f>IF('CP-0262 CONST SUMMARY'!D27="","",'CP-0262 CONST SUMMARY'!D27)</f>
        <v/>
      </c>
      <c r="G81" s="273"/>
      <c r="H81" s="273"/>
      <c r="I81" s="273"/>
      <c r="J81" s="273"/>
      <c r="K81" s="273"/>
      <c r="L81" s="273"/>
      <c r="M81" s="274"/>
      <c r="N81" s="260" t="str">
        <f>IF('CP-0262 CONST SUMMARY'!L27="","",'CP-0262 CONST SUMMARY'!L27)</f>
        <v/>
      </c>
    </row>
    <row r="82" spans="1:14" s="253" customFormat="1" x14ac:dyDescent="0.2">
      <c r="A82" s="288" t="str">
        <f>IF('CP-0262 CONST SUMMARY'!A28="","",'CP-0262 CONST SUMMARY'!A28)</f>
        <v/>
      </c>
      <c r="B82" s="288"/>
      <c r="C82" s="284" t="str">
        <f>IF('CP-0262 CONST SUMMARY'!M28+'CP-0262 CONST SUMMARY'!N28=0,"",'CP-0262 CONST SUMMARY'!M28+'CP-0262 CONST SUMMARY'!N28)</f>
        <v/>
      </c>
      <c r="D82" s="284"/>
      <c r="E82" s="284"/>
      <c r="F82" s="272" t="str">
        <f>IF('CP-0262 CONST SUMMARY'!D28="","",'CP-0262 CONST SUMMARY'!D28)</f>
        <v/>
      </c>
      <c r="G82" s="273"/>
      <c r="H82" s="273"/>
      <c r="I82" s="273"/>
      <c r="J82" s="273"/>
      <c r="K82" s="273"/>
      <c r="L82" s="273"/>
      <c r="M82" s="274"/>
      <c r="N82" s="260" t="str">
        <f>IF('CP-0262 CONST SUMMARY'!L28="","",'CP-0262 CONST SUMMARY'!L28)</f>
        <v/>
      </c>
    </row>
    <row r="83" spans="1:14" s="253" customFormat="1" x14ac:dyDescent="0.2">
      <c r="A83" s="288" t="str">
        <f>IF('CP-0262 CONST SUMMARY'!A29="","",'CP-0262 CONST SUMMARY'!A29)</f>
        <v/>
      </c>
      <c r="B83" s="288"/>
      <c r="C83" s="284" t="str">
        <f>IF('CP-0262 CONST SUMMARY'!M29+'CP-0262 CONST SUMMARY'!N29=0,"",'CP-0262 CONST SUMMARY'!M29+'CP-0262 CONST SUMMARY'!N29)</f>
        <v/>
      </c>
      <c r="D83" s="284"/>
      <c r="E83" s="284"/>
      <c r="F83" s="272" t="str">
        <f>IF('CP-0262 CONST SUMMARY'!D29="","",'CP-0262 CONST SUMMARY'!D29)</f>
        <v/>
      </c>
      <c r="G83" s="273"/>
      <c r="H83" s="273"/>
      <c r="I83" s="273"/>
      <c r="J83" s="273"/>
      <c r="K83" s="273"/>
      <c r="L83" s="273"/>
      <c r="M83" s="274"/>
      <c r="N83" s="260" t="str">
        <f>IF('CP-0262 CONST SUMMARY'!L29="","",'CP-0262 CONST SUMMARY'!L29)</f>
        <v/>
      </c>
    </row>
    <row r="84" spans="1:14" s="253" customFormat="1" x14ac:dyDescent="0.2">
      <c r="A84" s="288" t="str">
        <f>IF('CP-0262 CONST SUMMARY'!A30="","",'CP-0262 CONST SUMMARY'!A30)</f>
        <v/>
      </c>
      <c r="B84" s="288"/>
      <c r="C84" s="284" t="str">
        <f>IF('CP-0262 CONST SUMMARY'!M30+'CP-0262 CONST SUMMARY'!N30=0,"",'CP-0262 CONST SUMMARY'!M30+'CP-0262 CONST SUMMARY'!N30)</f>
        <v/>
      </c>
      <c r="D84" s="284"/>
      <c r="E84" s="284"/>
      <c r="F84" s="272" t="str">
        <f>IF('CP-0262 CONST SUMMARY'!D30="","",'CP-0262 CONST SUMMARY'!D30)</f>
        <v/>
      </c>
      <c r="G84" s="273"/>
      <c r="H84" s="273"/>
      <c r="I84" s="273"/>
      <c r="J84" s="273"/>
      <c r="K84" s="273"/>
      <c r="L84" s="273"/>
      <c r="M84" s="274"/>
      <c r="N84" s="260" t="str">
        <f>IF('CP-0262 CONST SUMMARY'!L30="","",'CP-0262 CONST SUMMARY'!L30)</f>
        <v/>
      </c>
    </row>
    <row r="85" spans="1:14" s="253" customFormat="1" x14ac:dyDescent="0.2">
      <c r="A85" s="288" t="str">
        <f>IF('CP-0262 CONST SUMMARY'!A31="","",'CP-0262 CONST SUMMARY'!A31)</f>
        <v/>
      </c>
      <c r="B85" s="288"/>
      <c r="C85" s="284" t="str">
        <f>IF('CP-0262 CONST SUMMARY'!M31+'CP-0262 CONST SUMMARY'!N31=0,"",'CP-0262 CONST SUMMARY'!M31+'CP-0262 CONST SUMMARY'!N31)</f>
        <v/>
      </c>
      <c r="D85" s="284"/>
      <c r="E85" s="284"/>
      <c r="F85" s="272" t="str">
        <f>IF('CP-0262 CONST SUMMARY'!D31="","",'CP-0262 CONST SUMMARY'!D31)</f>
        <v/>
      </c>
      <c r="G85" s="273"/>
      <c r="H85" s="273"/>
      <c r="I85" s="273"/>
      <c r="J85" s="273"/>
      <c r="K85" s="273"/>
      <c r="L85" s="273"/>
      <c r="M85" s="274"/>
      <c r="N85" s="260" t="str">
        <f>IF('CP-0262 CONST SUMMARY'!L31="","",'CP-0262 CONST SUMMARY'!L31)</f>
        <v/>
      </c>
    </row>
    <row r="86" spans="1:14" s="253" customFormat="1" x14ac:dyDescent="0.2">
      <c r="A86" s="288" t="str">
        <f>IF('CP-0262 CONST SUMMARY'!A32="","",'CP-0262 CONST SUMMARY'!A32)</f>
        <v/>
      </c>
      <c r="B86" s="288"/>
      <c r="C86" s="284" t="str">
        <f>IF('CP-0262 CONST SUMMARY'!M32+'CP-0262 CONST SUMMARY'!N32=0,"",'CP-0262 CONST SUMMARY'!M32+'CP-0262 CONST SUMMARY'!N32)</f>
        <v/>
      </c>
      <c r="D86" s="284"/>
      <c r="E86" s="284"/>
      <c r="F86" s="272" t="str">
        <f>IF('CP-0262 CONST SUMMARY'!D32="","",'CP-0262 CONST SUMMARY'!D32)</f>
        <v/>
      </c>
      <c r="G86" s="273"/>
      <c r="H86" s="273"/>
      <c r="I86" s="273"/>
      <c r="J86" s="273"/>
      <c r="K86" s="273"/>
      <c r="L86" s="273"/>
      <c r="M86" s="274"/>
      <c r="N86" s="260" t="str">
        <f>IF('CP-0262 CONST SUMMARY'!L32="","",'CP-0262 CONST SUMMARY'!L32)</f>
        <v/>
      </c>
    </row>
    <row r="87" spans="1:14" s="253" customFormat="1" x14ac:dyDescent="0.2">
      <c r="A87" s="288" t="str">
        <f>IF('CP-0262 CONST SUMMARY'!A33="","",'CP-0262 CONST SUMMARY'!A33)</f>
        <v/>
      </c>
      <c r="B87" s="288"/>
      <c r="C87" s="284" t="str">
        <f>IF('CP-0262 CONST SUMMARY'!M33+'CP-0262 CONST SUMMARY'!N33=0,"",'CP-0262 CONST SUMMARY'!M33+'CP-0262 CONST SUMMARY'!N33)</f>
        <v/>
      </c>
      <c r="D87" s="284"/>
      <c r="E87" s="284"/>
      <c r="F87" s="272" t="str">
        <f>IF('CP-0262 CONST SUMMARY'!D33="","",'CP-0262 CONST SUMMARY'!D33)</f>
        <v/>
      </c>
      <c r="G87" s="273"/>
      <c r="H87" s="273"/>
      <c r="I87" s="273"/>
      <c r="J87" s="273"/>
      <c r="K87" s="273"/>
      <c r="L87" s="273"/>
      <c r="M87" s="274"/>
      <c r="N87" s="260" t="str">
        <f>IF('CP-0262 CONST SUMMARY'!L33="","",'CP-0262 CONST SUMMARY'!L33)</f>
        <v/>
      </c>
    </row>
    <row r="88" spans="1:14" s="253" customFormat="1" x14ac:dyDescent="0.2">
      <c r="A88" s="288" t="str">
        <f>IF('CP-0262 CONST SUMMARY'!A34="","",'CP-0262 CONST SUMMARY'!A34)</f>
        <v/>
      </c>
      <c r="B88" s="288"/>
      <c r="C88" s="284" t="str">
        <f>IF('CP-0262 CONST SUMMARY'!M34+'CP-0262 CONST SUMMARY'!N34=0,"",'CP-0262 CONST SUMMARY'!M34+'CP-0262 CONST SUMMARY'!N34)</f>
        <v/>
      </c>
      <c r="D88" s="284"/>
      <c r="E88" s="284"/>
      <c r="F88" s="272" t="str">
        <f>IF('CP-0262 CONST SUMMARY'!D34="","",'CP-0262 CONST SUMMARY'!D34)</f>
        <v/>
      </c>
      <c r="G88" s="273"/>
      <c r="H88" s="273"/>
      <c r="I88" s="273"/>
      <c r="J88" s="273"/>
      <c r="K88" s="273"/>
      <c r="L88" s="273"/>
      <c r="M88" s="274"/>
      <c r="N88" s="260" t="str">
        <f>IF('CP-0262 CONST SUMMARY'!L34="","",'CP-0262 CONST SUMMARY'!L34)</f>
        <v/>
      </c>
    </row>
    <row r="89" spans="1:14" s="253" customFormat="1" x14ac:dyDescent="0.2">
      <c r="A89" s="288" t="str">
        <f>IF('CP-0262 CONST SUMMARY'!A35="","",'CP-0262 CONST SUMMARY'!A35)</f>
        <v/>
      </c>
      <c r="B89" s="288"/>
      <c r="C89" s="284" t="str">
        <f>IF('CP-0262 CONST SUMMARY'!M35+'CP-0262 CONST SUMMARY'!N35=0,"",'CP-0262 CONST SUMMARY'!M35+'CP-0262 CONST SUMMARY'!N35)</f>
        <v/>
      </c>
      <c r="D89" s="284"/>
      <c r="E89" s="284"/>
      <c r="F89" s="272" t="str">
        <f>IF('CP-0262 CONST SUMMARY'!D35="","",'CP-0262 CONST SUMMARY'!D35)</f>
        <v/>
      </c>
      <c r="G89" s="273"/>
      <c r="H89" s="273"/>
      <c r="I89" s="273"/>
      <c r="J89" s="273"/>
      <c r="K89" s="273"/>
      <c r="L89" s="273"/>
      <c r="M89" s="274"/>
      <c r="N89" s="260" t="str">
        <f>IF('CP-0262 CONST SUMMARY'!L35="","",'CP-0262 CONST SUMMARY'!L35)</f>
        <v/>
      </c>
    </row>
    <row r="90" spans="1:14" s="253" customFormat="1" x14ac:dyDescent="0.2">
      <c r="A90" s="288" t="str">
        <f>IF('CP-0262 CONST SUMMARY'!A36="","",'CP-0262 CONST SUMMARY'!A36)</f>
        <v/>
      </c>
      <c r="B90" s="288"/>
      <c r="C90" s="284" t="str">
        <f>IF('CP-0262 CONST SUMMARY'!M36+'CP-0262 CONST SUMMARY'!N36=0,"",'CP-0262 CONST SUMMARY'!M36+'CP-0262 CONST SUMMARY'!N36)</f>
        <v/>
      </c>
      <c r="D90" s="284"/>
      <c r="E90" s="284"/>
      <c r="F90" s="272" t="str">
        <f>IF('CP-0262 CONST SUMMARY'!D36="","",'CP-0262 CONST SUMMARY'!D36)</f>
        <v/>
      </c>
      <c r="G90" s="273"/>
      <c r="H90" s="273"/>
      <c r="I90" s="273"/>
      <c r="J90" s="273"/>
      <c r="K90" s="273"/>
      <c r="L90" s="273"/>
      <c r="M90" s="274"/>
      <c r="N90" s="260" t="str">
        <f>IF('CP-0262 CONST SUMMARY'!L36="","",'CP-0262 CONST SUMMARY'!L36)</f>
        <v/>
      </c>
    </row>
    <row r="91" spans="1:14" s="253" customFormat="1" x14ac:dyDescent="0.2">
      <c r="A91" s="288" t="str">
        <f>IF('CP-0262 CONST SUMMARY'!A37="","",'CP-0262 CONST SUMMARY'!A37)</f>
        <v/>
      </c>
      <c r="B91" s="288"/>
      <c r="C91" s="284" t="str">
        <f>IF('CP-0262 CONST SUMMARY'!M37+'CP-0262 CONST SUMMARY'!N37=0,"",'CP-0262 CONST SUMMARY'!M37+'CP-0262 CONST SUMMARY'!N37)</f>
        <v/>
      </c>
      <c r="D91" s="284"/>
      <c r="E91" s="284"/>
      <c r="F91" s="272" t="str">
        <f>IF('CP-0262 CONST SUMMARY'!D37="","",'CP-0262 CONST SUMMARY'!D37)</f>
        <v/>
      </c>
      <c r="G91" s="273"/>
      <c r="H91" s="273"/>
      <c r="I91" s="273"/>
      <c r="J91" s="273"/>
      <c r="K91" s="273"/>
      <c r="L91" s="273"/>
      <c r="M91" s="274"/>
      <c r="N91" s="260" t="str">
        <f>IF('CP-0262 CONST SUMMARY'!L37="","",'CP-0262 CONST SUMMARY'!L37)</f>
        <v/>
      </c>
    </row>
    <row r="92" spans="1:14" s="253" customFormat="1" x14ac:dyDescent="0.2">
      <c r="A92" s="288" t="str">
        <f>IF('CP-0262 CONST SUMMARY'!A38="","",'CP-0262 CONST SUMMARY'!A38)</f>
        <v/>
      </c>
      <c r="B92" s="288"/>
      <c r="C92" s="284" t="str">
        <f>IF('CP-0262 CONST SUMMARY'!M38+'CP-0262 CONST SUMMARY'!N38=0,"",'CP-0262 CONST SUMMARY'!M38+'CP-0262 CONST SUMMARY'!N38)</f>
        <v/>
      </c>
      <c r="D92" s="284"/>
      <c r="E92" s="284"/>
      <c r="F92" s="272" t="str">
        <f>IF('CP-0262 CONST SUMMARY'!D38="","",'CP-0262 CONST SUMMARY'!D38)</f>
        <v/>
      </c>
      <c r="G92" s="273"/>
      <c r="H92" s="273"/>
      <c r="I92" s="273"/>
      <c r="J92" s="273"/>
      <c r="K92" s="273"/>
      <c r="L92" s="273"/>
      <c r="M92" s="274"/>
      <c r="N92" s="260" t="str">
        <f>IF('CP-0262 CONST SUMMARY'!L38="","",'CP-0262 CONST SUMMARY'!L38)</f>
        <v/>
      </c>
    </row>
    <row r="93" spans="1:14" s="253" customFormat="1" x14ac:dyDescent="0.2">
      <c r="A93" s="288" t="str">
        <f>IF('CP-0262 CONST SUMMARY'!A39="","",'CP-0262 CONST SUMMARY'!A39)</f>
        <v/>
      </c>
      <c r="B93" s="288"/>
      <c r="C93" s="284" t="str">
        <f>IF('CP-0262 CONST SUMMARY'!M39+'CP-0262 CONST SUMMARY'!N39=0,"",'CP-0262 CONST SUMMARY'!M39+'CP-0262 CONST SUMMARY'!N39)</f>
        <v/>
      </c>
      <c r="D93" s="284"/>
      <c r="E93" s="284"/>
      <c r="F93" s="272" t="str">
        <f>IF('CP-0262 CONST SUMMARY'!D39="","",'CP-0262 CONST SUMMARY'!D39)</f>
        <v/>
      </c>
      <c r="G93" s="273"/>
      <c r="H93" s="273"/>
      <c r="I93" s="273"/>
      <c r="J93" s="273"/>
      <c r="K93" s="273"/>
      <c r="L93" s="273"/>
      <c r="M93" s="274"/>
      <c r="N93" s="260" t="str">
        <f>IF('CP-0262 CONST SUMMARY'!L39="","",'CP-0262 CONST SUMMARY'!L39)</f>
        <v/>
      </c>
    </row>
    <row r="94" spans="1:14" s="253" customFormat="1" x14ac:dyDescent="0.2">
      <c r="A94" s="288" t="str">
        <f>IF('CP-0262 CONST SUMMARY'!A40="","",'CP-0262 CONST SUMMARY'!A40)</f>
        <v/>
      </c>
      <c r="B94" s="288"/>
      <c r="C94" s="284" t="str">
        <f>IF('CP-0262 CONST SUMMARY'!M40+'CP-0262 CONST SUMMARY'!N40=0,"",'CP-0262 CONST SUMMARY'!M40+'CP-0262 CONST SUMMARY'!N40)</f>
        <v/>
      </c>
      <c r="D94" s="284"/>
      <c r="E94" s="284"/>
      <c r="F94" s="272" t="str">
        <f>IF('CP-0262 CONST SUMMARY'!D40="","",'CP-0262 CONST SUMMARY'!D40)</f>
        <v/>
      </c>
      <c r="G94" s="273"/>
      <c r="H94" s="273"/>
      <c r="I94" s="273"/>
      <c r="J94" s="273"/>
      <c r="K94" s="273"/>
      <c r="L94" s="273"/>
      <c r="M94" s="274"/>
      <c r="N94" s="260" t="str">
        <f>IF('CP-0262 CONST SUMMARY'!L40="","",'CP-0262 CONST SUMMARY'!L40)</f>
        <v/>
      </c>
    </row>
    <row r="95" spans="1:14" s="253" customFormat="1" x14ac:dyDescent="0.2">
      <c r="A95" s="288" t="str">
        <f>IF('CP-0262 CONST SUMMARY'!A41="","",'CP-0262 CONST SUMMARY'!A41)</f>
        <v/>
      </c>
      <c r="B95" s="288"/>
      <c r="C95" s="284" t="str">
        <f>IF('CP-0262 CONST SUMMARY'!M41+'CP-0262 CONST SUMMARY'!N41=0,"",'CP-0262 CONST SUMMARY'!M41+'CP-0262 CONST SUMMARY'!N41)</f>
        <v/>
      </c>
      <c r="D95" s="284"/>
      <c r="E95" s="284"/>
      <c r="F95" s="272" t="str">
        <f>IF('CP-0262 CONST SUMMARY'!D41="","",'CP-0262 CONST SUMMARY'!D41)</f>
        <v/>
      </c>
      <c r="G95" s="273"/>
      <c r="H95" s="273"/>
      <c r="I95" s="273"/>
      <c r="J95" s="273"/>
      <c r="K95" s="273"/>
      <c r="L95" s="273"/>
      <c r="M95" s="274"/>
      <c r="N95" s="260" t="str">
        <f>IF('CP-0262 CONST SUMMARY'!L41="","",'CP-0262 CONST SUMMARY'!L41)</f>
        <v/>
      </c>
    </row>
    <row r="96" spans="1:14" s="253" customFormat="1" x14ac:dyDescent="0.2">
      <c r="A96" s="288" t="str">
        <f>IF('CP-0262 CONST SUMMARY'!A42="","",'CP-0262 CONST SUMMARY'!A42)</f>
        <v/>
      </c>
      <c r="B96" s="288"/>
      <c r="C96" s="284" t="str">
        <f>IF('CP-0262 CONST SUMMARY'!M42+'CP-0262 CONST SUMMARY'!N42=0,"",'CP-0262 CONST SUMMARY'!M42+'CP-0262 CONST SUMMARY'!N42)</f>
        <v/>
      </c>
      <c r="D96" s="284"/>
      <c r="E96" s="284"/>
      <c r="F96" s="272" t="str">
        <f>IF('CP-0262 CONST SUMMARY'!D42="","",'CP-0262 CONST SUMMARY'!D42)</f>
        <v/>
      </c>
      <c r="G96" s="273"/>
      <c r="H96" s="273"/>
      <c r="I96" s="273"/>
      <c r="J96" s="273"/>
      <c r="K96" s="273"/>
      <c r="L96" s="273"/>
      <c r="M96" s="274"/>
      <c r="N96" s="260" t="str">
        <f>IF('CP-0262 CONST SUMMARY'!L42="","",'CP-0262 CONST SUMMARY'!L42)</f>
        <v/>
      </c>
    </row>
    <row r="97" spans="1:14" s="253" customFormat="1" x14ac:dyDescent="0.2">
      <c r="A97" s="288" t="str">
        <f>IF('CP-0262 CONST SUMMARY'!A43="","",'CP-0262 CONST SUMMARY'!A43)</f>
        <v/>
      </c>
      <c r="B97" s="288"/>
      <c r="C97" s="284" t="str">
        <f>IF('CP-0262 CONST SUMMARY'!M43+'CP-0262 CONST SUMMARY'!N43=0,"",'CP-0262 CONST SUMMARY'!M43+'CP-0262 CONST SUMMARY'!N43)</f>
        <v/>
      </c>
      <c r="D97" s="284"/>
      <c r="E97" s="284"/>
      <c r="F97" s="272" t="str">
        <f>IF('CP-0262 CONST SUMMARY'!D43="","",'CP-0262 CONST SUMMARY'!D43)</f>
        <v/>
      </c>
      <c r="G97" s="273"/>
      <c r="H97" s="273"/>
      <c r="I97" s="273"/>
      <c r="J97" s="273"/>
      <c r="K97" s="273"/>
      <c r="L97" s="273"/>
      <c r="M97" s="274"/>
      <c r="N97" s="260" t="str">
        <f>IF('CP-0262 CONST SUMMARY'!L43="","",'CP-0262 CONST SUMMARY'!L43)</f>
        <v/>
      </c>
    </row>
    <row r="98" spans="1:14" s="253" customFormat="1" x14ac:dyDescent="0.2">
      <c r="A98" s="288" t="str">
        <f>IF('CP-0262 CONST SUMMARY'!A44="","",'CP-0262 CONST SUMMARY'!A44)</f>
        <v/>
      </c>
      <c r="B98" s="288"/>
      <c r="C98" s="284" t="str">
        <f>IF('CP-0262 CONST SUMMARY'!M44+'CP-0262 CONST SUMMARY'!N44=0,"",'CP-0262 CONST SUMMARY'!M44+'CP-0262 CONST SUMMARY'!N44)</f>
        <v/>
      </c>
      <c r="D98" s="284"/>
      <c r="E98" s="284"/>
      <c r="F98" s="272" t="str">
        <f>IF('CP-0262 CONST SUMMARY'!D44="","",'CP-0262 CONST SUMMARY'!D44)</f>
        <v/>
      </c>
      <c r="G98" s="273"/>
      <c r="H98" s="273"/>
      <c r="I98" s="273"/>
      <c r="J98" s="273"/>
      <c r="K98" s="273"/>
      <c r="L98" s="273"/>
      <c r="M98" s="274"/>
      <c r="N98" s="260" t="str">
        <f>IF('CP-0262 CONST SUMMARY'!L44="","",'CP-0262 CONST SUMMARY'!L44)</f>
        <v/>
      </c>
    </row>
    <row r="99" spans="1:14" s="253" customFormat="1" x14ac:dyDescent="0.2">
      <c r="A99" s="288" t="str">
        <f>IF('CP-0262 CONST SUMMARY'!A45="","",'CP-0262 CONST SUMMARY'!A45)</f>
        <v/>
      </c>
      <c r="B99" s="288"/>
      <c r="C99" s="284" t="str">
        <f>IF('CP-0262 CONST SUMMARY'!M45+'CP-0262 CONST SUMMARY'!N45=0,"",'CP-0262 CONST SUMMARY'!M45+'CP-0262 CONST SUMMARY'!N45)</f>
        <v/>
      </c>
      <c r="D99" s="284"/>
      <c r="E99" s="284"/>
      <c r="F99" s="272" t="str">
        <f>IF('CP-0262 CONST SUMMARY'!D45="","",'CP-0262 CONST SUMMARY'!D45)</f>
        <v/>
      </c>
      <c r="G99" s="273"/>
      <c r="H99" s="273"/>
      <c r="I99" s="273"/>
      <c r="J99" s="273"/>
      <c r="K99" s="273"/>
      <c r="L99" s="273"/>
      <c r="M99" s="274"/>
      <c r="N99" s="260" t="str">
        <f>IF('CP-0262 CONST SUMMARY'!L45="","",'CP-0262 CONST SUMMARY'!L45)</f>
        <v/>
      </c>
    </row>
    <row r="100" spans="1:14" s="253" customFormat="1" x14ac:dyDescent="0.2">
      <c r="A100" s="288" t="str">
        <f>IF('CP-0262 CONST SUMMARY'!A46="","",'CP-0262 CONST SUMMARY'!A46)</f>
        <v/>
      </c>
      <c r="B100" s="288"/>
      <c r="C100" s="284" t="str">
        <f>IF('CP-0262 CONST SUMMARY'!M46+'CP-0262 CONST SUMMARY'!N46=0,"",'CP-0262 CONST SUMMARY'!M46+'CP-0262 CONST SUMMARY'!N46)</f>
        <v/>
      </c>
      <c r="D100" s="284"/>
      <c r="E100" s="284"/>
      <c r="F100" s="272" t="str">
        <f>IF('CP-0262 CONST SUMMARY'!D46="","",'CP-0262 CONST SUMMARY'!D46)</f>
        <v/>
      </c>
      <c r="G100" s="273"/>
      <c r="H100" s="273"/>
      <c r="I100" s="273"/>
      <c r="J100" s="273"/>
      <c r="K100" s="273"/>
      <c r="L100" s="273"/>
      <c r="M100" s="274"/>
      <c r="N100" s="260" t="str">
        <f>IF('CP-0262 CONST SUMMARY'!L46="","",'CP-0262 CONST SUMMARY'!L46)</f>
        <v/>
      </c>
    </row>
    <row r="101" spans="1:14" s="253" customFormat="1" x14ac:dyDescent="0.2">
      <c r="A101" s="288" t="str">
        <f>IF('CP-0262 CONST SUMMARY'!A47="","",'CP-0262 CONST SUMMARY'!A47)</f>
        <v/>
      </c>
      <c r="B101" s="288"/>
      <c r="C101" s="284" t="str">
        <f>IF('CP-0262 CONST SUMMARY'!M47+'CP-0262 CONST SUMMARY'!N47=0,"",'CP-0262 CONST SUMMARY'!M47+'CP-0262 CONST SUMMARY'!N47)</f>
        <v/>
      </c>
      <c r="D101" s="284"/>
      <c r="E101" s="284"/>
      <c r="F101" s="272" t="str">
        <f>IF('CP-0262 CONST SUMMARY'!D47="","",'CP-0262 CONST SUMMARY'!D47)</f>
        <v/>
      </c>
      <c r="G101" s="273"/>
      <c r="H101" s="273"/>
      <c r="I101" s="273"/>
      <c r="J101" s="273"/>
      <c r="K101" s="273"/>
      <c r="L101" s="273"/>
      <c r="M101" s="274"/>
      <c r="N101" s="260" t="str">
        <f>IF('CP-0262 CONST SUMMARY'!L47="","",'CP-0262 CONST SUMMARY'!L47)</f>
        <v/>
      </c>
    </row>
    <row r="102" spans="1:14" s="253" customFormat="1" x14ac:dyDescent="0.2">
      <c r="A102" s="288" t="str">
        <f>IF('CP-0262 CONST SUMMARY'!A48="","",'CP-0262 CONST SUMMARY'!A48)</f>
        <v/>
      </c>
      <c r="B102" s="288"/>
      <c r="C102" s="284" t="str">
        <f>IF('CP-0262 CONST SUMMARY'!M48+'CP-0262 CONST SUMMARY'!N48=0,"",'CP-0262 CONST SUMMARY'!M48+'CP-0262 CONST SUMMARY'!N48)</f>
        <v/>
      </c>
      <c r="D102" s="284"/>
      <c r="E102" s="284"/>
      <c r="F102" s="272" t="str">
        <f>IF('CP-0262 CONST SUMMARY'!D48="","",'CP-0262 CONST SUMMARY'!D48)</f>
        <v/>
      </c>
      <c r="G102" s="273"/>
      <c r="H102" s="273"/>
      <c r="I102" s="273"/>
      <c r="J102" s="273"/>
      <c r="K102" s="273"/>
      <c r="L102" s="273"/>
      <c r="M102" s="274"/>
      <c r="N102" s="260" t="str">
        <f>IF('CP-0262 CONST SUMMARY'!L48="","",'CP-0262 CONST SUMMARY'!L48)</f>
        <v/>
      </c>
    </row>
    <row r="103" spans="1:14" s="253" customFormat="1" x14ac:dyDescent="0.2">
      <c r="A103" s="288" t="str">
        <f>IF('CP-0262 CONST SUMMARY'!A49="","",'CP-0262 CONST SUMMARY'!A49)</f>
        <v/>
      </c>
      <c r="B103" s="288"/>
      <c r="C103" s="284" t="str">
        <f>IF('CP-0262 CONST SUMMARY'!M49+'CP-0262 CONST SUMMARY'!N49=0,"",'CP-0262 CONST SUMMARY'!M49+'CP-0262 CONST SUMMARY'!N49)</f>
        <v/>
      </c>
      <c r="D103" s="284"/>
      <c r="E103" s="284"/>
      <c r="F103" s="272" t="str">
        <f>IF('CP-0262 CONST SUMMARY'!D49="","",'CP-0262 CONST SUMMARY'!D49)</f>
        <v/>
      </c>
      <c r="G103" s="273"/>
      <c r="H103" s="273"/>
      <c r="I103" s="273"/>
      <c r="J103" s="273"/>
      <c r="K103" s="273"/>
      <c r="L103" s="273"/>
      <c r="M103" s="274"/>
      <c r="N103" s="260" t="str">
        <f>IF('CP-0262 CONST SUMMARY'!L49="","",'CP-0262 CONST SUMMARY'!L49)</f>
        <v/>
      </c>
    </row>
    <row r="104" spans="1:14" s="253" customFormat="1" x14ac:dyDescent="0.2">
      <c r="A104" s="288" t="str">
        <f>IF('CP-0262 CONST SUMMARY'!A50="","",'CP-0262 CONST SUMMARY'!A50)</f>
        <v/>
      </c>
      <c r="B104" s="288"/>
      <c r="C104" s="284" t="str">
        <f>IF('CP-0262 CONST SUMMARY'!M50+'CP-0262 CONST SUMMARY'!N50=0,"",'CP-0262 CONST SUMMARY'!M50+'CP-0262 CONST SUMMARY'!N50)</f>
        <v/>
      </c>
      <c r="D104" s="284"/>
      <c r="E104" s="284"/>
      <c r="F104" s="272" t="str">
        <f>IF('CP-0262 CONST SUMMARY'!D50="","",'CP-0262 CONST SUMMARY'!D50)</f>
        <v/>
      </c>
      <c r="G104" s="273"/>
      <c r="H104" s="273"/>
      <c r="I104" s="273"/>
      <c r="J104" s="273"/>
      <c r="K104" s="273"/>
      <c r="L104" s="273"/>
      <c r="M104" s="274"/>
      <c r="N104" s="260" t="str">
        <f>IF('CP-0262 CONST SUMMARY'!L50="","",'CP-0262 CONST SUMMARY'!L50)</f>
        <v/>
      </c>
    </row>
    <row r="105" spans="1:14" s="253" customFormat="1" x14ac:dyDescent="0.2">
      <c r="A105" s="288" t="str">
        <f>IF('CP-0262 CONST SUMMARY'!A51="","",'CP-0262 CONST SUMMARY'!A51)</f>
        <v/>
      </c>
      <c r="B105" s="288"/>
      <c r="C105" s="284" t="str">
        <f>IF('CP-0262 CONST SUMMARY'!M51+'CP-0262 CONST SUMMARY'!N51=0,"",'CP-0262 CONST SUMMARY'!M51+'CP-0262 CONST SUMMARY'!N51)</f>
        <v/>
      </c>
      <c r="D105" s="284"/>
      <c r="E105" s="284"/>
      <c r="F105" s="272" t="str">
        <f>IF('CP-0262 CONST SUMMARY'!D51="","",'CP-0262 CONST SUMMARY'!D51)</f>
        <v/>
      </c>
      <c r="G105" s="273"/>
      <c r="H105" s="273"/>
      <c r="I105" s="273"/>
      <c r="J105" s="273"/>
      <c r="K105" s="273"/>
      <c r="L105" s="273"/>
      <c r="M105" s="274"/>
      <c r="N105" s="260" t="str">
        <f>IF('CP-0262 CONST SUMMARY'!L51="","",'CP-0262 CONST SUMMARY'!L51)</f>
        <v/>
      </c>
    </row>
    <row r="106" spans="1:14" s="253" customFormat="1" x14ac:dyDescent="0.2">
      <c r="A106" s="288" t="str">
        <f>IF('CP-0262 CONST SUMMARY'!A52="","",'CP-0262 CONST SUMMARY'!A52)</f>
        <v/>
      </c>
      <c r="B106" s="288"/>
      <c r="C106" s="284" t="str">
        <f>IF('CP-0262 CONST SUMMARY'!M52+'CP-0262 CONST SUMMARY'!N52=0,"",'CP-0262 CONST SUMMARY'!M52+'CP-0262 CONST SUMMARY'!N52)</f>
        <v/>
      </c>
      <c r="D106" s="284"/>
      <c r="E106" s="284"/>
      <c r="F106" s="272" t="str">
        <f>IF('CP-0262 CONST SUMMARY'!D52="","",'CP-0262 CONST SUMMARY'!D52)</f>
        <v/>
      </c>
      <c r="G106" s="273"/>
      <c r="H106" s="273"/>
      <c r="I106" s="273"/>
      <c r="J106" s="273"/>
      <c r="K106" s="273"/>
      <c r="L106" s="273"/>
      <c r="M106" s="274"/>
      <c r="N106" s="260" t="str">
        <f>IF('CP-0262 CONST SUMMARY'!L52="","",'CP-0262 CONST SUMMARY'!L52)</f>
        <v/>
      </c>
    </row>
    <row r="107" spans="1:14" s="253" customFormat="1" x14ac:dyDescent="0.2">
      <c r="A107" s="288" t="str">
        <f>IF('CP-0262 CONST SUMMARY'!A53="","",'CP-0262 CONST SUMMARY'!A53)</f>
        <v/>
      </c>
      <c r="B107" s="288"/>
      <c r="C107" s="284" t="str">
        <f>IF('CP-0262 CONST SUMMARY'!M53+'CP-0262 CONST SUMMARY'!N53=0,"",'CP-0262 CONST SUMMARY'!M53+'CP-0262 CONST SUMMARY'!N53)</f>
        <v/>
      </c>
      <c r="D107" s="284"/>
      <c r="E107" s="284"/>
      <c r="F107" s="272" t="str">
        <f>IF('CP-0262 CONST SUMMARY'!D53="","",'CP-0262 CONST SUMMARY'!D53)</f>
        <v/>
      </c>
      <c r="G107" s="273"/>
      <c r="H107" s="273"/>
      <c r="I107" s="273"/>
      <c r="J107" s="273"/>
      <c r="K107" s="273"/>
      <c r="L107" s="273"/>
      <c r="M107" s="274"/>
      <c r="N107" s="260" t="str">
        <f>IF('CP-0262 CONST SUMMARY'!L53="","",'CP-0262 CONST SUMMARY'!L53)</f>
        <v/>
      </c>
    </row>
    <row r="108" spans="1:14" s="253" customFormat="1" x14ac:dyDescent="0.2">
      <c r="A108" s="288" t="str">
        <f>IF('CP-0262 CONST SUMMARY'!A54="","",'CP-0262 CONST SUMMARY'!A54)</f>
        <v/>
      </c>
      <c r="B108" s="288"/>
      <c r="C108" s="284" t="str">
        <f>IF('CP-0262 CONST SUMMARY'!M54+'CP-0262 CONST SUMMARY'!N54=0,"",'CP-0262 CONST SUMMARY'!M54+'CP-0262 CONST SUMMARY'!N54)</f>
        <v/>
      </c>
      <c r="D108" s="284"/>
      <c r="E108" s="284"/>
      <c r="F108" s="272" t="str">
        <f>IF('CP-0262 CONST SUMMARY'!D54="","",'CP-0262 CONST SUMMARY'!D54)</f>
        <v/>
      </c>
      <c r="G108" s="273"/>
      <c r="H108" s="273"/>
      <c r="I108" s="273"/>
      <c r="J108" s="273"/>
      <c r="K108" s="273"/>
      <c r="L108" s="273"/>
      <c r="M108" s="274"/>
      <c r="N108" s="260" t="str">
        <f>IF('CP-0262 CONST SUMMARY'!L54="","",'CP-0262 CONST SUMMARY'!L54)</f>
        <v/>
      </c>
    </row>
    <row r="109" spans="1:14" s="253" customFormat="1" x14ac:dyDescent="0.2">
      <c r="A109" s="288" t="str">
        <f>IF('CP-0262 CONST SUMMARY'!A55="","",'CP-0262 CONST SUMMARY'!A55)</f>
        <v/>
      </c>
      <c r="B109" s="288"/>
      <c r="C109" s="284" t="str">
        <f>IF('CP-0262 CONST SUMMARY'!M55+'CP-0262 CONST SUMMARY'!N55=0,"",'CP-0262 CONST SUMMARY'!M55+'CP-0262 CONST SUMMARY'!N55)</f>
        <v/>
      </c>
      <c r="D109" s="284"/>
      <c r="E109" s="284"/>
      <c r="F109" s="272" t="str">
        <f>IF('CP-0262 CONST SUMMARY'!D55="","",'CP-0262 CONST SUMMARY'!D55)</f>
        <v/>
      </c>
      <c r="G109" s="273"/>
      <c r="H109" s="273"/>
      <c r="I109" s="273"/>
      <c r="J109" s="273"/>
      <c r="K109" s="273"/>
      <c r="L109" s="273"/>
      <c r="M109" s="274"/>
      <c r="N109" s="260" t="str">
        <f>IF('CP-0262 CONST SUMMARY'!L55="","",'CP-0262 CONST SUMMARY'!L55)</f>
        <v/>
      </c>
    </row>
    <row r="110" spans="1:14" s="253" customFormat="1" x14ac:dyDescent="0.2">
      <c r="A110" s="288" t="str">
        <f>IF('CP-0262 CONST SUMMARY'!A56="","",'CP-0262 CONST SUMMARY'!A56)</f>
        <v/>
      </c>
      <c r="B110" s="288"/>
      <c r="C110" s="284" t="str">
        <f>IF('CP-0262 CONST SUMMARY'!M56+'CP-0262 CONST SUMMARY'!N56=0,"",'CP-0262 CONST SUMMARY'!M56+'CP-0262 CONST SUMMARY'!N56)</f>
        <v/>
      </c>
      <c r="D110" s="284"/>
      <c r="E110" s="284"/>
      <c r="F110" s="272" t="str">
        <f>IF('CP-0262 CONST SUMMARY'!D56="","",'CP-0262 CONST SUMMARY'!D56)</f>
        <v/>
      </c>
      <c r="G110" s="273"/>
      <c r="H110" s="273"/>
      <c r="I110" s="273"/>
      <c r="J110" s="273"/>
      <c r="K110" s="273"/>
      <c r="L110" s="273"/>
      <c r="M110" s="274"/>
      <c r="N110" s="260" t="str">
        <f>IF('CP-0262 CONST SUMMARY'!L56="","",'CP-0262 CONST SUMMARY'!L56)</f>
        <v/>
      </c>
    </row>
    <row r="111" spans="1:14" x14ac:dyDescent="0.2">
      <c r="N111" s="269"/>
    </row>
  </sheetData>
  <sheetProtection algorithmName="SHA-512" hashValue="/uCcC3YnHn9hON3+kGDJ5DprGFmKX1akAlV/xkdVSYloclEwgsm5KtkoOF2HQW2kksjuL/WSZndJjwRZSPR6kQ==" saltValue="DqcMOcf+5gIlRwoI+5znoQ==" spinCount="100000" sheet="1" objects="1" scenarios="1" formatRows="0" insertRows="0" deleteRows="0" selectLockedCells="1"/>
  <mergeCells count="243">
    <mergeCell ref="A110:B110"/>
    <mergeCell ref="C110:E110"/>
    <mergeCell ref="A21:F21"/>
    <mergeCell ref="G21:H21"/>
    <mergeCell ref="G25:H25"/>
    <mergeCell ref="A108:B108"/>
    <mergeCell ref="C108:E108"/>
    <mergeCell ref="A109:B109"/>
    <mergeCell ref="C109:E109"/>
    <mergeCell ref="A106:B106"/>
    <mergeCell ref="C106:E106"/>
    <mergeCell ref="A107:B107"/>
    <mergeCell ref="C107:E107"/>
    <mergeCell ref="A22:F22"/>
    <mergeCell ref="F106:M106"/>
    <mergeCell ref="F107:M107"/>
    <mergeCell ref="A105:B105"/>
    <mergeCell ref="C105:E105"/>
    <mergeCell ref="F105:M105"/>
    <mergeCell ref="F98:M98"/>
    <mergeCell ref="F99:M99"/>
    <mergeCell ref="F100:M100"/>
    <mergeCell ref="F101:M101"/>
    <mergeCell ref="A96:B96"/>
    <mergeCell ref="D13:N13"/>
    <mergeCell ref="D27:N29"/>
    <mergeCell ref="D6:F6"/>
    <mergeCell ref="D12:F12"/>
    <mergeCell ref="G18:I18"/>
    <mergeCell ref="G19:I19"/>
    <mergeCell ref="G20:H20"/>
    <mergeCell ref="A104:B104"/>
    <mergeCell ref="C104:E104"/>
    <mergeCell ref="A102:B102"/>
    <mergeCell ref="C102:E102"/>
    <mergeCell ref="A103:B103"/>
    <mergeCell ref="C103:E103"/>
    <mergeCell ref="F102:M102"/>
    <mergeCell ref="F103:M103"/>
    <mergeCell ref="F104:M104"/>
    <mergeCell ref="A100:B100"/>
    <mergeCell ref="C100:E100"/>
    <mergeCell ref="A101:B101"/>
    <mergeCell ref="C101:E101"/>
    <mergeCell ref="A98:B98"/>
    <mergeCell ref="C98:E98"/>
    <mergeCell ref="A99:B99"/>
    <mergeCell ref="C99:E99"/>
    <mergeCell ref="C96:E96"/>
    <mergeCell ref="A97:B97"/>
    <mergeCell ref="C97:E97"/>
    <mergeCell ref="A94:B94"/>
    <mergeCell ref="C94:E94"/>
    <mergeCell ref="A95:B95"/>
    <mergeCell ref="C95:E95"/>
    <mergeCell ref="F94:M94"/>
    <mergeCell ref="F95:M95"/>
    <mergeCell ref="F96:M96"/>
    <mergeCell ref="F97:M97"/>
    <mergeCell ref="A92:B92"/>
    <mergeCell ref="C92:E92"/>
    <mergeCell ref="A93:B93"/>
    <mergeCell ref="C93:E93"/>
    <mergeCell ref="A90:B90"/>
    <mergeCell ref="C90:E90"/>
    <mergeCell ref="A91:B91"/>
    <mergeCell ref="C91:E91"/>
    <mergeCell ref="F90:M90"/>
    <mergeCell ref="F91:M91"/>
    <mergeCell ref="F92:M92"/>
    <mergeCell ref="F93:M93"/>
    <mergeCell ref="A88:B88"/>
    <mergeCell ref="C88:E88"/>
    <mergeCell ref="A89:B89"/>
    <mergeCell ref="C89:E89"/>
    <mergeCell ref="A86:B86"/>
    <mergeCell ref="C86:E86"/>
    <mergeCell ref="A87:B87"/>
    <mergeCell ref="C87:E87"/>
    <mergeCell ref="F86:M86"/>
    <mergeCell ref="F87:M87"/>
    <mergeCell ref="F88:M88"/>
    <mergeCell ref="F89:M89"/>
    <mergeCell ref="A84:B84"/>
    <mergeCell ref="C84:E84"/>
    <mergeCell ref="A85:B85"/>
    <mergeCell ref="C85:E85"/>
    <mergeCell ref="A82:B82"/>
    <mergeCell ref="C82:E82"/>
    <mergeCell ref="A83:B83"/>
    <mergeCell ref="C83:E83"/>
    <mergeCell ref="F82:M82"/>
    <mergeCell ref="F83:M83"/>
    <mergeCell ref="F84:M84"/>
    <mergeCell ref="F85:M85"/>
    <mergeCell ref="A80:B80"/>
    <mergeCell ref="C80:E80"/>
    <mergeCell ref="A81:B81"/>
    <mergeCell ref="C81:E81"/>
    <mergeCell ref="A78:B78"/>
    <mergeCell ref="C78:E78"/>
    <mergeCell ref="A79:B79"/>
    <mergeCell ref="C79:E79"/>
    <mergeCell ref="F78:M78"/>
    <mergeCell ref="F79:M79"/>
    <mergeCell ref="F80:M80"/>
    <mergeCell ref="F81:M81"/>
    <mergeCell ref="A76:B76"/>
    <mergeCell ref="C76:E76"/>
    <mergeCell ref="A77:B77"/>
    <mergeCell ref="C77:E77"/>
    <mergeCell ref="A68:B68"/>
    <mergeCell ref="A69:B69"/>
    <mergeCell ref="A70:B70"/>
    <mergeCell ref="A74:B74"/>
    <mergeCell ref="C74:E74"/>
    <mergeCell ref="A75:B75"/>
    <mergeCell ref="C70:E70"/>
    <mergeCell ref="C68:E68"/>
    <mergeCell ref="F57:M57"/>
    <mergeCell ref="F58:M58"/>
    <mergeCell ref="F59:M59"/>
    <mergeCell ref="F60:M60"/>
    <mergeCell ref="F61:M61"/>
    <mergeCell ref="F62:M62"/>
    <mergeCell ref="F63:M63"/>
    <mergeCell ref="F64:M64"/>
    <mergeCell ref="C75:E75"/>
    <mergeCell ref="C67:E67"/>
    <mergeCell ref="C48:E48"/>
    <mergeCell ref="C49:E49"/>
    <mergeCell ref="C50:E50"/>
    <mergeCell ref="C51:E51"/>
    <mergeCell ref="C52:E52"/>
    <mergeCell ref="C53:E53"/>
    <mergeCell ref="A65:B65"/>
    <mergeCell ref="A66:B66"/>
    <mergeCell ref="A67:B67"/>
    <mergeCell ref="A54:B54"/>
    <mergeCell ref="A55:B55"/>
    <mergeCell ref="A56:B56"/>
    <mergeCell ref="A57:B57"/>
    <mergeCell ref="A58:B58"/>
    <mergeCell ref="A59:B59"/>
    <mergeCell ref="A48:B48"/>
    <mergeCell ref="A49:B49"/>
    <mergeCell ref="A50:B50"/>
    <mergeCell ref="A51:B51"/>
    <mergeCell ref="A52:B52"/>
    <mergeCell ref="A53:B53"/>
    <mergeCell ref="A36:B36"/>
    <mergeCell ref="A37:B37"/>
    <mergeCell ref="A38:B38"/>
    <mergeCell ref="A39:B39"/>
    <mergeCell ref="A40:B40"/>
    <mergeCell ref="A44:B44"/>
    <mergeCell ref="C45:E45"/>
    <mergeCell ref="C46:E46"/>
    <mergeCell ref="C47:E47"/>
    <mergeCell ref="A41:B41"/>
    <mergeCell ref="A42:B42"/>
    <mergeCell ref="A43:B43"/>
    <mergeCell ref="D8:N8"/>
    <mergeCell ref="C69:E69"/>
    <mergeCell ref="C65:E65"/>
    <mergeCell ref="C66:E66"/>
    <mergeCell ref="A63:B63"/>
    <mergeCell ref="A64:B64"/>
    <mergeCell ref="A60:B60"/>
    <mergeCell ref="A61:B61"/>
    <mergeCell ref="A62:B62"/>
    <mergeCell ref="C55:E55"/>
    <mergeCell ref="C56:E56"/>
    <mergeCell ref="C57:E57"/>
    <mergeCell ref="C58:E58"/>
    <mergeCell ref="C59:E59"/>
    <mergeCell ref="C60:E60"/>
    <mergeCell ref="C61:E61"/>
    <mergeCell ref="C62:E62"/>
    <mergeCell ref="C63:E63"/>
    <mergeCell ref="C64:E64"/>
    <mergeCell ref="C54:E54"/>
    <mergeCell ref="A45:B45"/>
    <mergeCell ref="A46:B46"/>
    <mergeCell ref="A47:B47"/>
    <mergeCell ref="A35:B35"/>
    <mergeCell ref="F53:M53"/>
    <mergeCell ref="F54:M54"/>
    <mergeCell ref="F55:M55"/>
    <mergeCell ref="F56:M56"/>
    <mergeCell ref="D1:L1"/>
    <mergeCell ref="D2:L2"/>
    <mergeCell ref="D3:L3"/>
    <mergeCell ref="A4:N4"/>
    <mergeCell ref="C41:E41"/>
    <mergeCell ref="C42:E42"/>
    <mergeCell ref="C43:E43"/>
    <mergeCell ref="C44:E44"/>
    <mergeCell ref="G24:H24"/>
    <mergeCell ref="D9:N9"/>
    <mergeCell ref="D10:N10"/>
    <mergeCell ref="D11:N11"/>
    <mergeCell ref="C35:E35"/>
    <mergeCell ref="C36:E36"/>
    <mergeCell ref="C37:E37"/>
    <mergeCell ref="C38:E38"/>
    <mergeCell ref="C39:E39"/>
    <mergeCell ref="C40:E40"/>
    <mergeCell ref="A34:B34"/>
    <mergeCell ref="C34:E34"/>
    <mergeCell ref="F44:M44"/>
    <mergeCell ref="F45:M45"/>
    <mergeCell ref="F46:M46"/>
    <mergeCell ref="F47:M47"/>
    <mergeCell ref="F48:M48"/>
    <mergeCell ref="F49:M49"/>
    <mergeCell ref="F50:M50"/>
    <mergeCell ref="F51:M51"/>
    <mergeCell ref="F52:M52"/>
    <mergeCell ref="F108:M108"/>
    <mergeCell ref="F109:M109"/>
    <mergeCell ref="F110:M110"/>
    <mergeCell ref="J19:N19"/>
    <mergeCell ref="F65:M65"/>
    <mergeCell ref="F66:M66"/>
    <mergeCell ref="F67:M67"/>
    <mergeCell ref="F68:M68"/>
    <mergeCell ref="F69:M69"/>
    <mergeCell ref="F70:M70"/>
    <mergeCell ref="F75:M75"/>
    <mergeCell ref="F76:M76"/>
    <mergeCell ref="F77:M77"/>
    <mergeCell ref="F34:M34"/>
    <mergeCell ref="F74:M74"/>
    <mergeCell ref="F35:M35"/>
    <mergeCell ref="F36:M36"/>
    <mergeCell ref="F37:M37"/>
    <mergeCell ref="F38:M38"/>
    <mergeCell ref="F39:M39"/>
    <mergeCell ref="F40:M40"/>
    <mergeCell ref="F41:M41"/>
    <mergeCell ref="F42:M42"/>
    <mergeCell ref="F43:M43"/>
  </mergeCells>
  <conditionalFormatting sqref="G21">
    <cfRule type="containsBlanks" dxfId="5" priority="2">
      <formula>LEN(TRIM(G21))=0</formula>
    </cfRule>
  </conditionalFormatting>
  <dataValidations count="2">
    <dataValidation type="list" allowBlank="1" showInputMessage="1" showErrorMessage="1" sqref="D12">
      <formula1>"Design-Build,Lease-Leaseback"</formula1>
    </dataValidation>
    <dataValidation allowBlank="1" showInputMessage="1" showErrorMessage="1" errorTitle="Restricted Cell" error="Cell contains a formula and cannot be modified." sqref="A35:F70 N35:N70 N75:N110 A75:F110"/>
  </dataValidations>
  <printOptions horizontalCentered="1"/>
  <pageMargins left="0.25" right="0.25" top="0.25" bottom="0.25" header="0.3" footer="0.05"/>
  <pageSetup fitToHeight="0" orientation="portrait" r:id="rId1"/>
  <headerFooter>
    <oddFooter>&amp;L&amp;"Arial,Regular"&amp;8CP-0262 Partial Agreement Change Order DB LLB&amp;C&amp;"Arial,Regular"&amp;8Page &amp;P of &amp;N&amp;R&amp;"Arial,Regular"&amp;8Revised 01/08/2021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67"/>
  <sheetViews>
    <sheetView showGridLines="0" showRuler="0" view="pageBreakPreview" zoomScaleNormal="100" zoomScaleSheetLayoutView="100" workbookViewId="0">
      <selection activeCell="D7" sqref="D7:E7"/>
    </sheetView>
  </sheetViews>
  <sheetFormatPr defaultColWidth="9.140625" defaultRowHeight="12" x14ac:dyDescent="0.2"/>
  <cols>
    <col min="1" max="1" width="7.28515625" style="22" customWidth="1"/>
    <col min="2" max="2" width="9.140625" style="22"/>
    <col min="3" max="3" width="3.140625" style="22" customWidth="1"/>
    <col min="4" max="4" width="6.42578125" style="22" customWidth="1"/>
    <col min="5" max="5" width="8.42578125" style="22" customWidth="1"/>
    <col min="6" max="6" width="5.7109375" style="22" customWidth="1"/>
    <col min="7" max="7" width="7.7109375" style="22" customWidth="1"/>
    <col min="8" max="8" width="3.42578125" style="22" customWidth="1"/>
    <col min="9" max="9" width="14" style="22" customWidth="1"/>
    <col min="10" max="10" width="5.140625" style="22" customWidth="1"/>
    <col min="11" max="11" width="9.28515625" style="22" customWidth="1"/>
    <col min="12" max="12" width="1.85546875" style="22" customWidth="1"/>
    <col min="13" max="13" width="18.42578125" style="143" customWidth="1"/>
    <col min="14" max="16" width="9.140625" style="22" hidden="1" customWidth="1"/>
    <col min="17" max="16384" width="9.140625" style="22"/>
  </cols>
  <sheetData>
    <row r="1" spans="1:18" s="26" customFormat="1" ht="18" customHeight="1" x14ac:dyDescent="0.2">
      <c r="D1" s="281" t="s">
        <v>12</v>
      </c>
      <c r="E1" s="281"/>
      <c r="F1" s="281"/>
      <c r="G1" s="281"/>
      <c r="H1" s="281"/>
      <c r="I1" s="281"/>
      <c r="J1" s="281"/>
      <c r="K1" s="281"/>
      <c r="L1" s="281"/>
      <c r="M1" s="70"/>
      <c r="N1" s="70"/>
      <c r="O1" s="70"/>
      <c r="P1" s="70"/>
      <c r="Q1" s="70"/>
      <c r="R1" s="70"/>
    </row>
    <row r="2" spans="1:18" s="26" customFormat="1" ht="14.45" customHeight="1" x14ac:dyDescent="0.2">
      <c r="D2" s="282" t="s">
        <v>13</v>
      </c>
      <c r="E2" s="282"/>
      <c r="F2" s="282"/>
      <c r="G2" s="282"/>
      <c r="H2" s="282"/>
      <c r="I2" s="282"/>
      <c r="J2" s="282"/>
      <c r="K2" s="282"/>
      <c r="L2" s="282"/>
      <c r="M2" s="71"/>
      <c r="N2" s="71"/>
      <c r="O2" s="71"/>
      <c r="P2" s="71"/>
      <c r="Q2" s="71"/>
      <c r="R2" s="71"/>
    </row>
    <row r="3" spans="1:18" s="26" customFormat="1" ht="14.45" customHeight="1" x14ac:dyDescent="0.2">
      <c r="D3" s="282" t="s">
        <v>14</v>
      </c>
      <c r="E3" s="282"/>
      <c r="F3" s="282"/>
      <c r="G3" s="282"/>
      <c r="H3" s="282"/>
      <c r="I3" s="282"/>
      <c r="J3" s="282"/>
      <c r="K3" s="282"/>
      <c r="L3" s="282"/>
      <c r="M3" s="71"/>
      <c r="N3" s="71"/>
      <c r="O3" s="71"/>
      <c r="P3" s="71"/>
      <c r="Q3" s="71"/>
      <c r="R3" s="71"/>
    </row>
    <row r="4" spans="1:18" ht="18.75" customHeight="1" x14ac:dyDescent="0.25">
      <c r="A4" s="283" t="s">
        <v>188</v>
      </c>
      <c r="B4" s="283"/>
      <c r="C4" s="283"/>
      <c r="D4" s="283"/>
      <c r="E4" s="283"/>
      <c r="F4" s="283"/>
      <c r="G4" s="283"/>
      <c r="H4" s="283"/>
      <c r="I4" s="283"/>
      <c r="J4" s="283"/>
      <c r="K4" s="283"/>
      <c r="L4" s="283"/>
      <c r="M4" s="283"/>
    </row>
    <row r="5" spans="1:18" ht="15.75" x14ac:dyDescent="0.25">
      <c r="A5" s="333" t="s">
        <v>85</v>
      </c>
      <c r="B5" s="283"/>
      <c r="C5" s="283"/>
      <c r="D5" s="283"/>
      <c r="E5" s="283"/>
      <c r="F5" s="283"/>
      <c r="G5" s="283"/>
      <c r="H5" s="283"/>
      <c r="I5" s="283"/>
      <c r="J5" s="283"/>
      <c r="K5" s="283"/>
      <c r="L5" s="283"/>
      <c r="M5" s="283"/>
    </row>
    <row r="6" spans="1:18" ht="7.5" customHeight="1" x14ac:dyDescent="0.2">
      <c r="A6" s="334"/>
      <c r="B6" s="334"/>
      <c r="C6" s="334"/>
      <c r="D6" s="334"/>
      <c r="E6" s="334"/>
      <c r="F6" s="334"/>
      <c r="G6" s="334"/>
      <c r="H6" s="334"/>
      <c r="I6" s="334"/>
      <c r="J6" s="334"/>
      <c r="K6" s="334"/>
      <c r="L6" s="334"/>
      <c r="M6" s="334"/>
    </row>
    <row r="7" spans="1:18" ht="13.5" customHeight="1" x14ac:dyDescent="0.2">
      <c r="A7" s="335" t="s">
        <v>19</v>
      </c>
      <c r="B7" s="335"/>
      <c r="C7" s="160"/>
      <c r="D7" s="336"/>
      <c r="E7" s="336"/>
      <c r="F7" s="339" t="s">
        <v>17</v>
      </c>
      <c r="G7" s="339"/>
      <c r="H7" s="336"/>
      <c r="I7" s="336"/>
      <c r="J7" s="218"/>
      <c r="K7" s="218" t="s">
        <v>16</v>
      </c>
      <c r="L7" s="336"/>
      <c r="M7" s="336"/>
    </row>
    <row r="8" spans="1:18" ht="5.0999999999999996" customHeight="1" x14ac:dyDescent="0.2">
      <c r="A8" s="294"/>
      <c r="B8" s="294"/>
      <c r="C8" s="161"/>
      <c r="D8" s="156"/>
      <c r="E8" s="156"/>
      <c r="F8" s="156"/>
      <c r="G8" s="156"/>
      <c r="H8" s="156"/>
      <c r="I8" s="156"/>
      <c r="J8" s="15"/>
      <c r="K8" s="15"/>
      <c r="L8" s="15"/>
      <c r="M8" s="24"/>
    </row>
    <row r="9" spans="1:18" ht="26.25" customHeight="1" x14ac:dyDescent="0.2">
      <c r="A9" s="337" t="s">
        <v>18</v>
      </c>
      <c r="B9" s="337"/>
      <c r="C9" s="180"/>
      <c r="E9" s="338"/>
      <c r="F9" s="338"/>
      <c r="G9" s="338"/>
      <c r="H9" s="338"/>
      <c r="I9" s="338"/>
      <c r="J9" s="338"/>
      <c r="K9" s="247" t="s">
        <v>20</v>
      </c>
      <c r="L9" s="338"/>
      <c r="M9" s="338"/>
    </row>
    <row r="10" spans="1:18" ht="15" customHeight="1" x14ac:dyDescent="0.2">
      <c r="A10" s="337" t="s">
        <v>0</v>
      </c>
      <c r="B10" s="337"/>
      <c r="C10" s="180"/>
      <c r="E10" s="313"/>
      <c r="F10" s="313"/>
      <c r="G10" s="313"/>
      <c r="H10" s="313"/>
      <c r="I10" s="313"/>
      <c r="J10" s="313"/>
      <c r="K10" s="55"/>
      <c r="L10" s="55"/>
      <c r="M10" s="55"/>
    </row>
    <row r="11" spans="1:18" ht="15" customHeight="1" x14ac:dyDescent="0.2">
      <c r="A11" s="314" t="s">
        <v>139</v>
      </c>
      <c r="B11" s="314"/>
      <c r="C11" s="314"/>
      <c r="D11" s="314"/>
      <c r="E11" s="313"/>
      <c r="F11" s="313"/>
      <c r="G11" s="313"/>
      <c r="H11" s="313"/>
      <c r="I11" s="313"/>
      <c r="J11" s="313"/>
      <c r="K11" s="55"/>
      <c r="L11" s="55"/>
      <c r="M11" s="55"/>
    </row>
    <row r="12" spans="1:18" ht="15" customHeight="1" x14ac:dyDescent="0.2">
      <c r="A12" s="314" t="s">
        <v>176</v>
      </c>
      <c r="B12" s="314"/>
      <c r="C12" s="314"/>
      <c r="D12" s="314"/>
      <c r="E12" s="313"/>
      <c r="F12" s="313"/>
      <c r="G12" s="313"/>
      <c r="H12" s="313"/>
      <c r="I12" s="313"/>
      <c r="J12" s="313"/>
      <c r="K12" s="55"/>
      <c r="L12" s="55"/>
      <c r="M12" s="55"/>
    </row>
    <row r="13" spans="1:18" ht="15" customHeight="1" x14ac:dyDescent="0.2">
      <c r="A13" s="314" t="s">
        <v>22</v>
      </c>
      <c r="B13" s="314"/>
      <c r="C13" s="314"/>
      <c r="D13" s="314"/>
      <c r="E13" s="314"/>
      <c r="F13" s="315"/>
      <c r="G13" s="315"/>
      <c r="H13" s="315"/>
      <c r="I13" s="315"/>
      <c r="J13" s="315"/>
      <c r="K13" s="162" t="s">
        <v>1</v>
      </c>
      <c r="L13" s="320"/>
      <c r="M13" s="320"/>
    </row>
    <row r="14" spans="1:18" ht="12" customHeight="1" x14ac:dyDescent="0.2">
      <c r="A14" s="321" t="s">
        <v>178</v>
      </c>
      <c r="B14" s="321"/>
      <c r="C14" s="321"/>
      <c r="D14" s="321"/>
      <c r="E14" s="321"/>
      <c r="F14" s="321"/>
      <c r="G14" s="321"/>
      <c r="H14" s="321"/>
      <c r="I14" s="321"/>
      <c r="J14" s="321"/>
      <c r="K14" s="321"/>
      <c r="L14" s="321"/>
      <c r="M14" s="321"/>
    </row>
    <row r="15" spans="1:18" s="15" customFormat="1" ht="54" customHeight="1" x14ac:dyDescent="0.2">
      <c r="A15" s="322" t="s">
        <v>179</v>
      </c>
      <c r="B15" s="322"/>
      <c r="C15" s="322"/>
      <c r="D15" s="322"/>
      <c r="E15" s="322"/>
      <c r="F15" s="322"/>
      <c r="G15" s="322"/>
      <c r="H15" s="322"/>
      <c r="I15" s="322"/>
      <c r="J15" s="322"/>
      <c r="K15" s="322"/>
      <c r="L15" s="322"/>
      <c r="M15" s="322"/>
    </row>
    <row r="16" spans="1:18" s="15" customFormat="1" ht="12" customHeight="1" thickBot="1" x14ac:dyDescent="0.25">
      <c r="A16" s="294" t="s">
        <v>180</v>
      </c>
      <c r="B16" s="294"/>
      <c r="C16" s="294"/>
      <c r="D16" s="294"/>
      <c r="E16" s="294"/>
      <c r="F16" s="294"/>
      <c r="G16" s="294"/>
      <c r="H16" s="294"/>
      <c r="I16" s="294"/>
      <c r="J16" s="294"/>
      <c r="K16" s="294"/>
      <c r="L16" s="294"/>
      <c r="M16" s="294"/>
    </row>
    <row r="17" spans="1:15" s="15" customFormat="1" ht="12" customHeight="1" x14ac:dyDescent="0.2">
      <c r="A17" s="152" t="s">
        <v>181</v>
      </c>
      <c r="B17" s="323" t="s">
        <v>182</v>
      </c>
      <c r="C17" s="323"/>
      <c r="D17" s="323"/>
      <c r="E17" s="324"/>
      <c r="F17" s="325"/>
      <c r="G17" s="325"/>
      <c r="H17" s="325"/>
      <c r="I17" s="325"/>
      <c r="J17" s="325"/>
      <c r="K17" s="325"/>
      <c r="L17" s="325"/>
      <c r="M17" s="326"/>
    </row>
    <row r="18" spans="1:15" s="15" customFormat="1" ht="12" customHeight="1" x14ac:dyDescent="0.2">
      <c r="A18" s="152" t="s">
        <v>183</v>
      </c>
      <c r="E18" s="327"/>
      <c r="F18" s="328"/>
      <c r="G18" s="328"/>
      <c r="H18" s="328"/>
      <c r="I18" s="328"/>
      <c r="J18" s="328"/>
      <c r="K18" s="328"/>
      <c r="L18" s="328"/>
      <c r="M18" s="329"/>
    </row>
    <row r="19" spans="1:15" s="15" customFormat="1" ht="12" customHeight="1" thickBot="1" x14ac:dyDescent="0.25">
      <c r="A19" s="271" t="s">
        <v>184</v>
      </c>
      <c r="B19" s="140"/>
      <c r="C19" s="140"/>
      <c r="D19" s="140"/>
      <c r="E19" s="330"/>
      <c r="F19" s="331"/>
      <c r="G19" s="331"/>
      <c r="H19" s="331"/>
      <c r="I19" s="331"/>
      <c r="J19" s="331"/>
      <c r="K19" s="331"/>
      <c r="L19" s="331"/>
      <c r="M19" s="332"/>
    </row>
    <row r="20" spans="1:15" ht="12" customHeight="1" thickTop="1" x14ac:dyDescent="0.2">
      <c r="A20" s="22" t="s">
        <v>2</v>
      </c>
      <c r="E20" s="141"/>
      <c r="F20" s="340" t="s">
        <v>127</v>
      </c>
      <c r="G20" s="340"/>
      <c r="H20" s="340"/>
      <c r="I20" s="340"/>
      <c r="J20" s="340"/>
      <c r="K20" s="340"/>
      <c r="L20" s="340"/>
      <c r="M20" s="188">
        <f>'CP-0262 PRECON-DES SUMMARY'!N59</f>
        <v>0</v>
      </c>
    </row>
    <row r="21" spans="1:15" ht="12" customHeight="1" x14ac:dyDescent="0.2">
      <c r="D21" s="141"/>
      <c r="E21" s="141"/>
      <c r="F21" s="341" t="s">
        <v>128</v>
      </c>
      <c r="G21" s="341"/>
      <c r="H21" s="341"/>
      <c r="I21" s="341"/>
      <c r="J21" s="341"/>
      <c r="K21" s="341"/>
      <c r="L21" s="341"/>
      <c r="M21" s="188">
        <f>'CP-0262 CONST SUMMARY'!N59</f>
        <v>0</v>
      </c>
      <c r="N21" s="248" t="s">
        <v>164</v>
      </c>
    </row>
    <row r="22" spans="1:15" ht="12" customHeight="1" x14ac:dyDescent="0.2">
      <c r="A22" s="144"/>
      <c r="B22" s="219"/>
      <c r="C22" s="219"/>
      <c r="D22" s="219"/>
      <c r="E22" s="219"/>
      <c r="F22" s="235"/>
      <c r="G22" s="235"/>
      <c r="H22" s="235"/>
      <c r="I22" s="235"/>
      <c r="J22" s="235"/>
      <c r="K22" s="235"/>
      <c r="L22" s="15"/>
      <c r="M22" s="221"/>
      <c r="N22" s="236" t="b">
        <v>0</v>
      </c>
      <c r="O22" s="15"/>
    </row>
    <row r="23" spans="1:15" ht="12" customHeight="1" x14ac:dyDescent="0.2">
      <c r="A23" s="22" t="s">
        <v>2</v>
      </c>
      <c r="D23" s="141"/>
      <c r="E23" s="141"/>
      <c r="F23" s="142"/>
      <c r="G23" s="318"/>
      <c r="H23" s="318"/>
      <c r="I23" s="318"/>
      <c r="J23" s="318"/>
      <c r="K23" s="318"/>
      <c r="L23" s="318"/>
      <c r="M23" s="174"/>
    </row>
    <row r="24" spans="1:15" ht="12" customHeight="1" x14ac:dyDescent="0.2">
      <c r="A24" s="144" t="s">
        <v>3</v>
      </c>
      <c r="B24" s="237" t="s">
        <v>132</v>
      </c>
      <c r="C24" s="237"/>
      <c r="D24" s="159"/>
      <c r="E24" s="159"/>
      <c r="F24" s="159"/>
      <c r="G24" s="159"/>
      <c r="H24" s="159"/>
      <c r="I24" s="159"/>
      <c r="J24" s="15"/>
      <c r="K24" s="15"/>
      <c r="M24" s="232">
        <v>0</v>
      </c>
    </row>
    <row r="25" spans="1:15" ht="12" customHeight="1" x14ac:dyDescent="0.2">
      <c r="A25" s="144"/>
      <c r="B25" s="317" t="s">
        <v>138</v>
      </c>
      <c r="C25" s="317"/>
      <c r="D25" s="317"/>
      <c r="E25" s="317"/>
      <c r="F25" s="317"/>
      <c r="G25" s="317"/>
      <c r="H25" s="317"/>
      <c r="I25" s="317"/>
      <c r="J25" s="319">
        <f>M24-J26</f>
        <v>0</v>
      </c>
      <c r="K25" s="319"/>
      <c r="M25" s="221"/>
    </row>
    <row r="26" spans="1:15" ht="12" customHeight="1" x14ac:dyDescent="0.2">
      <c r="A26" s="144"/>
      <c r="B26" s="317" t="s">
        <v>131</v>
      </c>
      <c r="C26" s="317"/>
      <c r="D26" s="317"/>
      <c r="E26" s="317"/>
      <c r="F26" s="317"/>
      <c r="G26" s="317"/>
      <c r="H26" s="317"/>
      <c r="I26" s="317"/>
      <c r="J26" s="316">
        <v>0</v>
      </c>
      <c r="K26" s="316"/>
      <c r="M26" s="221"/>
    </row>
    <row r="27" spans="1:15" ht="12.95" customHeight="1" x14ac:dyDescent="0.2">
      <c r="A27" s="144" t="s">
        <v>3</v>
      </c>
      <c r="B27" s="237" t="s">
        <v>133</v>
      </c>
      <c r="C27" s="145"/>
      <c r="M27" s="229">
        <f>'CP-0262 JUSTIFICATION'!E16</f>
        <v>0</v>
      </c>
      <c r="O27" s="230"/>
    </row>
    <row r="28" spans="1:15" ht="12.95" customHeight="1" x14ac:dyDescent="0.2">
      <c r="A28" s="144" t="s">
        <v>3</v>
      </c>
      <c r="B28" s="146" t="s">
        <v>7</v>
      </c>
      <c r="C28" s="146"/>
      <c r="M28" s="189">
        <f>SUM(M24:M27)</f>
        <v>0</v>
      </c>
    </row>
    <row r="29" spans="1:15" ht="12.95" customHeight="1" x14ac:dyDescent="0.2">
      <c r="A29" s="144" t="s">
        <v>3</v>
      </c>
      <c r="B29" s="145" t="s">
        <v>4</v>
      </c>
      <c r="C29" s="145"/>
      <c r="D29" s="145"/>
      <c r="E29" s="298" t="str">
        <f>IF(N22=TRUE,"unchanged",IF(M29&gt;0,"increased",IF(M29&lt;0,"decreased","unchanged")))</f>
        <v>unchanged</v>
      </c>
      <c r="F29" s="298"/>
      <c r="G29" s="22" t="s">
        <v>5</v>
      </c>
      <c r="H29" s="147"/>
      <c r="J29" s="147"/>
      <c r="M29" s="226">
        <f>SUM(M20:M21)</f>
        <v>0</v>
      </c>
    </row>
    <row r="30" spans="1:15" ht="12.95" customHeight="1" x14ac:dyDescent="0.2">
      <c r="A30" s="144" t="s">
        <v>3</v>
      </c>
      <c r="B30" s="146" t="s">
        <v>6</v>
      </c>
      <c r="C30" s="146"/>
      <c r="D30" s="146"/>
      <c r="E30" s="146"/>
      <c r="F30" s="146"/>
      <c r="G30" s="146"/>
      <c r="M30" s="227">
        <f>IF(N22=TRUE,M28,M28+M29)</f>
        <v>0</v>
      </c>
    </row>
    <row r="31" spans="1:15" ht="11.45" customHeight="1" x14ac:dyDescent="0.2">
      <c r="A31" s="144"/>
      <c r="B31" s="142" t="s">
        <v>3</v>
      </c>
      <c r="C31" s="347" t="s">
        <v>46</v>
      </c>
      <c r="D31" s="347"/>
      <c r="E31" s="347"/>
      <c r="F31" s="347"/>
      <c r="G31" s="347"/>
      <c r="H31" s="347"/>
      <c r="I31" s="347"/>
      <c r="J31" s="349"/>
      <c r="K31" s="349"/>
      <c r="L31" s="349"/>
      <c r="M31" s="175"/>
    </row>
    <row r="32" spans="1:15" ht="11.45" customHeight="1" x14ac:dyDescent="0.2">
      <c r="A32" s="144"/>
      <c r="B32" s="142" t="s">
        <v>3</v>
      </c>
      <c r="C32" s="341" t="s">
        <v>47</v>
      </c>
      <c r="D32" s="341"/>
      <c r="E32" s="341"/>
      <c r="F32" s="341"/>
      <c r="G32" s="341"/>
      <c r="H32" s="341"/>
      <c r="I32" s="341"/>
      <c r="J32" s="348"/>
      <c r="K32" s="348"/>
      <c r="L32" s="348"/>
      <c r="M32" s="175"/>
    </row>
    <row r="33" spans="1:16" ht="15.6" customHeight="1" x14ac:dyDescent="0.2">
      <c r="A33" s="144" t="s">
        <v>3</v>
      </c>
      <c r="B33" s="146" t="s">
        <v>8</v>
      </c>
      <c r="C33" s="146"/>
      <c r="D33" s="146"/>
      <c r="E33" s="146"/>
      <c r="F33" s="146"/>
      <c r="G33" s="146"/>
      <c r="M33" s="220">
        <f>IF(N22=TRUE,M27,M27+M29)</f>
        <v>0</v>
      </c>
      <c r="P33" s="148"/>
    </row>
    <row r="34" spans="1:16" s="159" customFormat="1" ht="15.6" customHeight="1" thickBot="1" x14ac:dyDescent="0.25">
      <c r="A34" s="149" t="s">
        <v>3</v>
      </c>
      <c r="B34" s="157" t="s">
        <v>134</v>
      </c>
      <c r="C34" s="157"/>
      <c r="D34" s="157"/>
      <c r="E34" s="157"/>
      <c r="F34" s="157"/>
      <c r="G34" s="157"/>
      <c r="H34" s="158"/>
      <c r="I34" s="158"/>
      <c r="J34" s="158"/>
      <c r="K34" s="158"/>
      <c r="L34" s="158"/>
      <c r="M34" s="228" t="e">
        <f>IF(N22=TRUE,0,M29/J25)</f>
        <v>#DIV/0!</v>
      </c>
    </row>
    <row r="35" spans="1:16" ht="12" customHeight="1" x14ac:dyDescent="0.2">
      <c r="A35" s="346" t="s">
        <v>123</v>
      </c>
      <c r="B35" s="346"/>
      <c r="C35" s="238"/>
      <c r="D35" s="238" t="s">
        <v>130</v>
      </c>
      <c r="E35" s="238"/>
      <c r="F35" s="238"/>
      <c r="G35" s="238"/>
      <c r="H35" s="238"/>
      <c r="I35" s="238"/>
      <c r="J35" s="238"/>
      <c r="K35" s="238"/>
      <c r="L35" s="208"/>
      <c r="M35" s="233" t="str">
        <f>IF(J26=0,"N/A",0)</f>
        <v>N/A</v>
      </c>
    </row>
    <row r="36" spans="1:16" ht="12" customHeight="1" x14ac:dyDescent="0.2">
      <c r="A36" s="239"/>
      <c r="B36" s="239"/>
      <c r="C36" s="240"/>
      <c r="D36" s="240" t="s">
        <v>124</v>
      </c>
      <c r="E36" s="240"/>
      <c r="F36" s="240"/>
      <c r="G36" s="240"/>
      <c r="H36" s="240"/>
      <c r="I36" s="240"/>
      <c r="J36" s="240"/>
      <c r="K36" s="240"/>
      <c r="L36" s="222"/>
      <c r="M36" s="223" t="str">
        <f>IF(J26=0,"N/A",IF($N$22=FALSE,"N/A",SUM(M20:M21)))</f>
        <v>N/A</v>
      </c>
    </row>
    <row r="37" spans="1:16" ht="12" customHeight="1" thickBot="1" x14ac:dyDescent="0.25">
      <c r="A37" s="240"/>
      <c r="B37" s="240"/>
      <c r="C37" s="240"/>
      <c r="D37" s="240" t="s">
        <v>125</v>
      </c>
      <c r="E37" s="240"/>
      <c r="F37" s="240"/>
      <c r="G37" s="240"/>
      <c r="H37" s="240"/>
      <c r="I37" s="240"/>
      <c r="J37" s="240"/>
      <c r="K37" s="240"/>
      <c r="L37" s="222"/>
      <c r="M37" s="224" t="str">
        <f>IF(J26=0,"N/A",IF($N$22=FALSE,J26-M35,J26-M35-M36))</f>
        <v>N/A</v>
      </c>
    </row>
    <row r="38" spans="1:16" ht="12" customHeight="1" thickBot="1" x14ac:dyDescent="0.25">
      <c r="A38" s="241"/>
      <c r="B38" s="241"/>
      <c r="C38" s="241"/>
      <c r="D38" s="241"/>
      <c r="E38" s="345" t="s">
        <v>126</v>
      </c>
      <c r="F38" s="345"/>
      <c r="G38" s="345"/>
      <c r="H38" s="345"/>
      <c r="I38" s="345"/>
      <c r="J38" s="345"/>
      <c r="K38" s="345"/>
      <c r="L38" s="15"/>
      <c r="M38" s="225" t="str">
        <f>IF(J26=0,"N/A",M37/J26)</f>
        <v>N/A</v>
      </c>
      <c r="N38" s="252" t="s">
        <v>161</v>
      </c>
      <c r="O38" s="252" t="s">
        <v>162</v>
      </c>
      <c r="P38" s="252" t="s">
        <v>163</v>
      </c>
    </row>
    <row r="39" spans="1:16" ht="4.5" customHeight="1" thickBot="1" x14ac:dyDescent="0.25">
      <c r="A39" s="146"/>
      <c r="B39" s="146"/>
      <c r="C39" s="146"/>
      <c r="D39" s="146"/>
      <c r="E39" s="146"/>
      <c r="F39" s="146"/>
      <c r="G39" s="146"/>
      <c r="H39" s="146"/>
      <c r="I39" s="146"/>
      <c r="J39" s="207"/>
      <c r="K39" s="152"/>
      <c r="L39" s="211"/>
      <c r="M39" s="216"/>
    </row>
    <row r="40" spans="1:16" s="146" customFormat="1" ht="15.6" customHeight="1" thickBot="1" x14ac:dyDescent="0.3">
      <c r="A40" s="208" t="s">
        <v>61</v>
      </c>
      <c r="B40" s="208"/>
      <c r="C40" s="208"/>
      <c r="D40" s="208"/>
      <c r="E40" s="208"/>
      <c r="F40" s="209"/>
      <c r="G40" s="208"/>
      <c r="H40" s="209"/>
      <c r="I40" s="208"/>
      <c r="J40" s="209"/>
      <c r="K40" s="208"/>
      <c r="L40" s="210" t="s">
        <v>41</v>
      </c>
      <c r="M40" s="212"/>
      <c r="N40" s="257" t="b">
        <v>0</v>
      </c>
      <c r="O40" s="257" t="b">
        <v>0</v>
      </c>
      <c r="P40" s="257" t="b">
        <v>0</v>
      </c>
    </row>
    <row r="41" spans="1:16" s="146" customFormat="1" ht="15.75" thickBot="1" x14ac:dyDescent="0.3">
      <c r="A41" s="146" t="s">
        <v>60</v>
      </c>
      <c r="F41" s="151"/>
      <c r="H41" s="151"/>
      <c r="J41" s="147"/>
      <c r="L41" s="150"/>
      <c r="M41" s="176"/>
    </row>
    <row r="42" spans="1:16" s="145" customFormat="1" ht="15" customHeight="1" thickBot="1" x14ac:dyDescent="0.3">
      <c r="A42" s="152" t="s">
        <v>59</v>
      </c>
      <c r="B42" s="152"/>
      <c r="C42" s="152"/>
      <c r="D42" s="152"/>
      <c r="E42" s="152"/>
      <c r="F42" s="152"/>
      <c r="G42" s="152"/>
      <c r="H42" s="152"/>
      <c r="I42" s="152"/>
      <c r="J42" s="152"/>
      <c r="K42" s="153"/>
      <c r="L42" s="153"/>
      <c r="M42" s="205"/>
    </row>
    <row r="43" spans="1:16" ht="18" customHeight="1" thickBot="1" x14ac:dyDescent="0.25">
      <c r="A43" s="344" t="s">
        <v>9</v>
      </c>
      <c r="B43" s="344"/>
      <c r="C43" s="344"/>
      <c r="D43" s="344"/>
      <c r="E43" s="344"/>
      <c r="F43" s="344"/>
      <c r="G43" s="152"/>
      <c r="H43" s="154"/>
      <c r="I43" s="152"/>
      <c r="J43" s="154"/>
      <c r="K43" s="152"/>
      <c r="L43" s="15"/>
      <c r="M43" s="173"/>
    </row>
    <row r="44" spans="1:16" ht="15.6" customHeight="1" thickTop="1" x14ac:dyDescent="0.2">
      <c r="A44" s="342" t="s">
        <v>10</v>
      </c>
      <c r="B44" s="342"/>
      <c r="C44" s="342"/>
      <c r="D44" s="342"/>
      <c r="E44" s="342"/>
      <c r="F44" s="342"/>
      <c r="G44" s="343">
        <f>L13+10</f>
        <v>10</v>
      </c>
      <c r="H44" s="343"/>
      <c r="I44" s="342" t="s">
        <v>11</v>
      </c>
      <c r="J44" s="342"/>
      <c r="K44" s="342"/>
      <c r="L44" s="342"/>
      <c r="M44" s="342"/>
    </row>
    <row r="45" spans="1:16" s="146" customFormat="1" ht="21" customHeight="1" x14ac:dyDescent="0.25">
      <c r="A45" s="296" t="s">
        <v>83</v>
      </c>
      <c r="B45" s="297"/>
      <c r="C45" s="297"/>
      <c r="D45" s="297"/>
      <c r="E45" s="297"/>
      <c r="F45" s="297"/>
      <c r="G45" s="297"/>
      <c r="H45" s="297"/>
      <c r="I45" s="297"/>
      <c r="J45" s="297"/>
      <c r="K45" s="297"/>
      <c r="L45" s="297"/>
      <c r="M45" s="297"/>
      <c r="N45" s="270" t="s">
        <v>174</v>
      </c>
    </row>
    <row r="46" spans="1:16" s="146" customFormat="1" ht="12" customHeight="1" x14ac:dyDescent="0.25">
      <c r="A46" s="304" t="s">
        <v>84</v>
      </c>
      <c r="B46" s="297"/>
      <c r="C46" s="297"/>
      <c r="D46" s="297"/>
      <c r="E46" s="297"/>
      <c r="F46" s="297"/>
      <c r="G46" s="297"/>
      <c r="H46" s="297"/>
      <c r="I46" s="297"/>
      <c r="J46" s="297"/>
      <c r="K46" s="297"/>
      <c r="L46" s="297"/>
      <c r="M46" s="297"/>
      <c r="N46" s="257" t="b">
        <v>0</v>
      </c>
    </row>
    <row r="47" spans="1:16" ht="45.75" customHeight="1" thickBot="1" x14ac:dyDescent="0.25">
      <c r="A47" s="305" t="s">
        <v>185</v>
      </c>
      <c r="B47" s="305"/>
      <c r="C47" s="305"/>
      <c r="D47" s="305"/>
      <c r="E47" s="305"/>
      <c r="F47" s="305"/>
      <c r="G47" s="305"/>
      <c r="H47" s="305"/>
      <c r="I47" s="305"/>
      <c r="J47" s="305"/>
      <c r="K47" s="305"/>
      <c r="L47" s="305"/>
      <c r="M47" s="305"/>
      <c r="N47" s="15"/>
    </row>
    <row r="48" spans="1:16" ht="18.75" customHeight="1" x14ac:dyDescent="0.2">
      <c r="A48" s="306" t="s">
        <v>186</v>
      </c>
      <c r="B48" s="306"/>
      <c r="C48" s="306"/>
      <c r="D48" s="306"/>
      <c r="E48" s="306"/>
      <c r="F48" s="306"/>
      <c r="G48" s="306"/>
      <c r="H48" s="306"/>
      <c r="I48" s="306"/>
      <c r="J48" s="306"/>
      <c r="K48" s="306"/>
      <c r="L48" s="306"/>
      <c r="M48" s="306"/>
      <c r="N48" s="15"/>
    </row>
    <row r="49" spans="1:13" ht="12" customHeight="1" x14ac:dyDescent="0.2">
      <c r="A49" s="300"/>
      <c r="B49" s="300"/>
      <c r="C49" s="300"/>
      <c r="D49" s="300"/>
      <c r="E49" s="300"/>
      <c r="F49" s="141"/>
      <c r="G49" s="298"/>
      <c r="H49" s="298"/>
      <c r="I49" s="298"/>
      <c r="J49" s="298"/>
      <c r="K49" s="298"/>
      <c r="L49" s="141"/>
      <c r="M49" s="206"/>
    </row>
    <row r="50" spans="1:13" s="155" customFormat="1" ht="9.9499999999999993" customHeight="1" x14ac:dyDescent="0.15">
      <c r="A50" s="301" t="s">
        <v>143</v>
      </c>
      <c r="B50" s="302"/>
      <c r="C50" s="302"/>
      <c r="D50" s="302"/>
      <c r="E50" s="302"/>
      <c r="F50" s="181"/>
      <c r="G50" s="302" t="s">
        <v>77</v>
      </c>
      <c r="H50" s="302"/>
      <c r="I50" s="302"/>
      <c r="J50" s="302"/>
      <c r="K50" s="302"/>
      <c r="L50" s="181"/>
      <c r="M50" s="183" t="s">
        <v>21</v>
      </c>
    </row>
    <row r="51" spans="1:13" s="15" customFormat="1" ht="12" customHeight="1" x14ac:dyDescent="0.2">
      <c r="A51" s="300" t="s">
        <v>106</v>
      </c>
      <c r="B51" s="300"/>
      <c r="C51" s="300"/>
      <c r="D51" s="300"/>
      <c r="E51" s="300"/>
      <c r="F51" s="141"/>
      <c r="G51" s="298"/>
      <c r="H51" s="298"/>
      <c r="I51" s="298"/>
      <c r="J51" s="298"/>
      <c r="K51" s="298"/>
      <c r="L51" s="141"/>
      <c r="M51" s="206"/>
    </row>
    <row r="52" spans="1:13" s="15" customFormat="1" ht="18" customHeight="1" x14ac:dyDescent="0.2">
      <c r="A52" s="303" t="s">
        <v>177</v>
      </c>
      <c r="B52" s="303"/>
      <c r="C52" s="303"/>
      <c r="D52" s="303"/>
      <c r="E52" s="303"/>
      <c r="F52" s="182"/>
      <c r="G52" s="302" t="s">
        <v>77</v>
      </c>
      <c r="H52" s="302"/>
      <c r="I52" s="302"/>
      <c r="J52" s="302"/>
      <c r="K52" s="302"/>
      <c r="L52" s="181"/>
      <c r="M52" s="183" t="s">
        <v>21</v>
      </c>
    </row>
    <row r="53" spans="1:13" ht="57" customHeight="1" x14ac:dyDescent="0.3">
      <c r="A53" s="299" t="s">
        <v>71</v>
      </c>
      <c r="B53" s="299"/>
      <c r="C53" s="299"/>
      <c r="D53" s="299"/>
      <c r="E53" s="299"/>
      <c r="F53" s="299"/>
      <c r="G53" s="299"/>
      <c r="H53" s="299"/>
      <c r="I53" s="299"/>
      <c r="J53" s="299"/>
      <c r="K53" s="299"/>
      <c r="L53" s="299"/>
      <c r="M53" s="299"/>
    </row>
    <row r="54" spans="1:13" ht="21" customHeight="1" x14ac:dyDescent="0.2">
      <c r="A54" s="309" t="s">
        <v>72</v>
      </c>
      <c r="B54" s="309"/>
      <c r="C54" s="309"/>
      <c r="D54" s="309"/>
      <c r="E54" s="309"/>
      <c r="F54" s="309"/>
      <c r="G54" s="309"/>
      <c r="H54" s="309"/>
      <c r="I54" s="309"/>
      <c r="J54" s="309"/>
      <c r="K54" s="309"/>
      <c r="L54" s="309"/>
      <c r="M54" s="309"/>
    </row>
    <row r="55" spans="1:13" s="187" customFormat="1" ht="18.75" customHeight="1" x14ac:dyDescent="0.15">
      <c r="A55" s="310"/>
      <c r="B55" s="311"/>
      <c r="C55" s="311"/>
      <c r="D55" s="311"/>
      <c r="E55" s="311"/>
      <c r="F55" s="184"/>
      <c r="G55" s="312"/>
      <c r="H55" s="312"/>
      <c r="I55" s="312"/>
      <c r="J55" s="312"/>
      <c r="K55" s="312"/>
      <c r="L55" s="184"/>
      <c r="M55" s="186"/>
    </row>
    <row r="56" spans="1:13" ht="25.5" customHeight="1" x14ac:dyDescent="0.2">
      <c r="A56" s="300"/>
      <c r="B56" s="300"/>
      <c r="C56" s="300"/>
      <c r="D56" s="300"/>
      <c r="E56" s="300"/>
      <c r="F56" s="141"/>
      <c r="G56" s="298"/>
      <c r="H56" s="298"/>
      <c r="I56" s="298"/>
      <c r="J56" s="298"/>
      <c r="K56" s="298"/>
      <c r="L56" s="185"/>
      <c r="M56" s="206"/>
    </row>
    <row r="57" spans="1:13" s="155" customFormat="1" ht="18" customHeight="1" x14ac:dyDescent="0.15">
      <c r="A57" s="307" t="s">
        <v>78</v>
      </c>
      <c r="B57" s="308"/>
      <c r="C57" s="308"/>
      <c r="D57" s="308"/>
      <c r="E57" s="308"/>
      <c r="F57" s="181"/>
      <c r="G57" s="302" t="s">
        <v>77</v>
      </c>
      <c r="H57" s="302"/>
      <c r="I57" s="302"/>
      <c r="J57" s="302"/>
      <c r="K57" s="302"/>
      <c r="L57" s="184"/>
      <c r="M57" s="183" t="s">
        <v>21</v>
      </c>
    </row>
    <row r="58" spans="1:13" ht="25.5" customHeight="1" x14ac:dyDescent="0.2">
      <c r="A58" s="300"/>
      <c r="B58" s="300"/>
      <c r="C58" s="300"/>
      <c r="D58" s="300"/>
      <c r="E58" s="300"/>
      <c r="F58" s="141"/>
      <c r="G58" s="298"/>
      <c r="H58" s="298"/>
      <c r="I58" s="298"/>
      <c r="J58" s="298"/>
      <c r="K58" s="298"/>
      <c r="L58" s="185"/>
      <c r="M58" s="206"/>
    </row>
    <row r="59" spans="1:13" s="155" customFormat="1" ht="17.25" customHeight="1" x14ac:dyDescent="0.15">
      <c r="A59" s="307" t="s">
        <v>79</v>
      </c>
      <c r="B59" s="308"/>
      <c r="C59" s="308"/>
      <c r="D59" s="308"/>
      <c r="E59" s="308"/>
      <c r="F59" s="181"/>
      <c r="G59" s="302" t="s">
        <v>77</v>
      </c>
      <c r="H59" s="302"/>
      <c r="I59" s="302"/>
      <c r="J59" s="302"/>
      <c r="K59" s="302"/>
      <c r="L59" s="184"/>
      <c r="M59" s="183" t="s">
        <v>21</v>
      </c>
    </row>
    <row r="60" spans="1:13" ht="25.5" customHeight="1" x14ac:dyDescent="0.2">
      <c r="A60" s="300"/>
      <c r="B60" s="300"/>
      <c r="C60" s="300"/>
      <c r="D60" s="300"/>
      <c r="E60" s="300"/>
      <c r="F60" s="141"/>
      <c r="G60" s="298"/>
      <c r="H60" s="298"/>
      <c r="I60" s="298"/>
      <c r="J60" s="298"/>
      <c r="K60" s="298"/>
      <c r="L60" s="185"/>
      <c r="M60" s="206"/>
    </row>
    <row r="61" spans="1:13" s="155" customFormat="1" ht="17.25" customHeight="1" x14ac:dyDescent="0.15">
      <c r="A61" s="301" t="s">
        <v>105</v>
      </c>
      <c r="B61" s="302"/>
      <c r="C61" s="302"/>
      <c r="D61" s="302"/>
      <c r="E61" s="302"/>
      <c r="F61" s="181"/>
      <c r="G61" s="302" t="s">
        <v>77</v>
      </c>
      <c r="H61" s="302"/>
      <c r="I61" s="302"/>
      <c r="J61" s="302"/>
      <c r="K61" s="302"/>
      <c r="L61" s="181"/>
      <c r="M61" s="183" t="s">
        <v>21</v>
      </c>
    </row>
    <row r="62" spans="1:13" ht="25.5" customHeight="1" x14ac:dyDescent="0.2">
      <c r="A62" s="300"/>
      <c r="B62" s="300"/>
      <c r="C62" s="300"/>
      <c r="D62" s="300"/>
      <c r="E62" s="300"/>
      <c r="F62" s="141"/>
      <c r="G62" s="298"/>
      <c r="H62" s="298"/>
      <c r="I62" s="298"/>
      <c r="J62" s="298"/>
      <c r="K62" s="298"/>
      <c r="L62" s="141"/>
      <c r="M62" s="206"/>
    </row>
    <row r="63" spans="1:13" s="155" customFormat="1" ht="18" customHeight="1" x14ac:dyDescent="0.15">
      <c r="A63" s="307" t="s">
        <v>82</v>
      </c>
      <c r="B63" s="308"/>
      <c r="C63" s="308"/>
      <c r="D63" s="308"/>
      <c r="E63" s="308"/>
      <c r="F63" s="181"/>
      <c r="G63" s="302" t="s">
        <v>77</v>
      </c>
      <c r="H63" s="302"/>
      <c r="I63" s="302"/>
      <c r="J63" s="302"/>
      <c r="K63" s="302"/>
      <c r="L63" s="181"/>
      <c r="M63" s="183" t="s">
        <v>21</v>
      </c>
    </row>
    <row r="64" spans="1:13" ht="25.5" customHeight="1" x14ac:dyDescent="0.2">
      <c r="A64" s="300"/>
      <c r="B64" s="300"/>
      <c r="C64" s="300"/>
      <c r="D64" s="300"/>
      <c r="E64" s="300"/>
      <c r="F64" s="141"/>
      <c r="G64" s="298"/>
      <c r="H64" s="298"/>
      <c r="I64" s="298"/>
      <c r="J64" s="298"/>
      <c r="K64" s="298"/>
      <c r="L64" s="141"/>
      <c r="M64" s="206"/>
    </row>
    <row r="65" spans="1:13" s="155" customFormat="1" ht="18" customHeight="1" x14ac:dyDescent="0.15">
      <c r="A65" s="307" t="s">
        <v>80</v>
      </c>
      <c r="B65" s="308"/>
      <c r="C65" s="308"/>
      <c r="D65" s="308"/>
      <c r="E65" s="308"/>
      <c r="F65" s="181"/>
      <c r="G65" s="302" t="s">
        <v>77</v>
      </c>
      <c r="H65" s="302"/>
      <c r="I65" s="302"/>
      <c r="J65" s="302"/>
      <c r="K65" s="302"/>
      <c r="L65" s="181"/>
      <c r="M65" s="183" t="s">
        <v>21</v>
      </c>
    </row>
    <row r="66" spans="1:13" ht="25.5" customHeight="1" x14ac:dyDescent="0.2">
      <c r="A66" s="300"/>
      <c r="B66" s="300"/>
      <c r="C66" s="300"/>
      <c r="D66" s="300"/>
      <c r="E66" s="300"/>
      <c r="F66" s="141"/>
      <c r="G66" s="298"/>
      <c r="H66" s="298"/>
      <c r="I66" s="298"/>
      <c r="J66" s="298"/>
      <c r="K66" s="298"/>
      <c r="L66" s="141"/>
      <c r="M66" s="206"/>
    </row>
    <row r="67" spans="1:13" ht="18.75" customHeight="1" x14ac:dyDescent="0.2">
      <c r="A67" s="307" t="s">
        <v>81</v>
      </c>
      <c r="B67" s="308"/>
      <c r="C67" s="308"/>
      <c r="D67" s="308"/>
      <c r="E67" s="308"/>
      <c r="F67" s="181"/>
      <c r="G67" s="302" t="s">
        <v>77</v>
      </c>
      <c r="H67" s="302"/>
      <c r="I67" s="302"/>
      <c r="J67" s="302"/>
      <c r="K67" s="302"/>
      <c r="L67" s="181"/>
      <c r="M67" s="183" t="s">
        <v>21</v>
      </c>
    </row>
  </sheetData>
  <sheetProtection algorithmName="SHA-512" hashValue="KmJOqNHJ0ug8OR7pOZF6U/xi9DWbsKxnCExo0ljiF0W0v9BTj1q/xnl75RJRtPNYzGX4DWHmGGk0jY9bwsa03g==" saltValue="J+uXDrhEeojUYe9TT5PZkA==" spinCount="100000" sheet="1" selectLockedCells="1"/>
  <mergeCells count="89">
    <mergeCell ref="A10:B10"/>
    <mergeCell ref="A13:E13"/>
    <mergeCell ref="F20:L20"/>
    <mergeCell ref="F21:L21"/>
    <mergeCell ref="A44:F44"/>
    <mergeCell ref="G44:H44"/>
    <mergeCell ref="I44:M44"/>
    <mergeCell ref="B25:I25"/>
    <mergeCell ref="A43:F43"/>
    <mergeCell ref="E38:K38"/>
    <mergeCell ref="A35:B35"/>
    <mergeCell ref="C31:I31"/>
    <mergeCell ref="C32:I32"/>
    <mergeCell ref="J32:L32"/>
    <mergeCell ref="E29:F29"/>
    <mergeCell ref="J31:L31"/>
    <mergeCell ref="A6:M6"/>
    <mergeCell ref="A7:B7"/>
    <mergeCell ref="D7:E7"/>
    <mergeCell ref="A9:B9"/>
    <mergeCell ref="L9:M9"/>
    <mergeCell ref="A8:B8"/>
    <mergeCell ref="F7:G7"/>
    <mergeCell ref="H7:I7"/>
    <mergeCell ref="L7:M7"/>
    <mergeCell ref="E9:J9"/>
    <mergeCell ref="A5:M5"/>
    <mergeCell ref="D1:L1"/>
    <mergeCell ref="D2:L2"/>
    <mergeCell ref="D3:L3"/>
    <mergeCell ref="A4:M4"/>
    <mergeCell ref="J26:K26"/>
    <mergeCell ref="B26:I26"/>
    <mergeCell ref="G23:L23"/>
    <mergeCell ref="J25:K25"/>
    <mergeCell ref="L13:M13"/>
    <mergeCell ref="A14:M14"/>
    <mergeCell ref="A15:M15"/>
    <mergeCell ref="A16:M16"/>
    <mergeCell ref="B17:D17"/>
    <mergeCell ref="E17:M17"/>
    <mergeCell ref="E18:M18"/>
    <mergeCell ref="E19:M19"/>
    <mergeCell ref="A11:D11"/>
    <mergeCell ref="F13:J13"/>
    <mergeCell ref="E11:J11"/>
    <mergeCell ref="A12:D12"/>
    <mergeCell ref="E12:J12"/>
    <mergeCell ref="E10:J10"/>
    <mergeCell ref="A67:E67"/>
    <mergeCell ref="A66:E66"/>
    <mergeCell ref="G62:K62"/>
    <mergeCell ref="G67:K67"/>
    <mergeCell ref="G66:K66"/>
    <mergeCell ref="A63:E63"/>
    <mergeCell ref="G65:K65"/>
    <mergeCell ref="G64:K64"/>
    <mergeCell ref="G63:K63"/>
    <mergeCell ref="A65:E65"/>
    <mergeCell ref="A64:E64"/>
    <mergeCell ref="A62:E62"/>
    <mergeCell ref="A61:E61"/>
    <mergeCell ref="G61:K61"/>
    <mergeCell ref="A58:E58"/>
    <mergeCell ref="G60:K60"/>
    <mergeCell ref="A60:E60"/>
    <mergeCell ref="A59:E59"/>
    <mergeCell ref="G49:K49"/>
    <mergeCell ref="A49:E49"/>
    <mergeCell ref="A54:M54"/>
    <mergeCell ref="A55:E55"/>
    <mergeCell ref="G59:K59"/>
    <mergeCell ref="G58:K58"/>
    <mergeCell ref="G57:K57"/>
    <mergeCell ref="G56:K56"/>
    <mergeCell ref="G55:K55"/>
    <mergeCell ref="A56:E56"/>
    <mergeCell ref="A57:E57"/>
    <mergeCell ref="A45:M45"/>
    <mergeCell ref="G51:K51"/>
    <mergeCell ref="A53:M53"/>
    <mergeCell ref="A51:E51"/>
    <mergeCell ref="A50:E50"/>
    <mergeCell ref="G50:K50"/>
    <mergeCell ref="G52:K52"/>
    <mergeCell ref="A52:E52"/>
    <mergeCell ref="A46:M46"/>
    <mergeCell ref="A47:M47"/>
    <mergeCell ref="A48:M48"/>
  </mergeCells>
  <conditionalFormatting sqref="D7:E7 F13:F19 L9:M9 L13:M19 J31:L32 M40 M42 H7 L7 M24 E9:E11">
    <cfRule type="containsBlanks" dxfId="4" priority="8">
      <formula>LEN(TRIM(D7))=0</formula>
    </cfRule>
  </conditionalFormatting>
  <conditionalFormatting sqref="E29:F29">
    <cfRule type="cellIs" dxfId="3" priority="3" operator="equal">
      <formula>"unchanged"</formula>
    </cfRule>
  </conditionalFormatting>
  <conditionalFormatting sqref="M35">
    <cfRule type="cellIs" dxfId="2" priority="2" operator="equal">
      <formula>"N/A"</formula>
    </cfRule>
  </conditionalFormatting>
  <conditionalFormatting sqref="E12">
    <cfRule type="containsBlanks" dxfId="1" priority="1">
      <formula>LEN(TRIM(E12))=0</formula>
    </cfRule>
  </conditionalFormatting>
  <dataValidations disablePrompts="1" count="1">
    <dataValidation allowBlank="1" showInputMessage="1" showErrorMessage="1" prompt="If DCPC applies to the total amount of this CO, check the box above." sqref="J26:K26"/>
  </dataValidations>
  <printOptions horizontalCentered="1"/>
  <pageMargins left="0.25" right="0.25" top="0.25" bottom="0.25" header="0.3" footer="0.05"/>
  <pageSetup orientation="portrait" r:id="rId1"/>
  <headerFooter>
    <oddFooter>&amp;L&amp;"Arial,Regular"&amp;8CP-0262 Partial Agreement Change Order DB LLB&amp;C&amp;"Arial,Regular"&amp;8Page &amp;P of &amp;N&amp;R&amp;"Arial,Regular"&amp;8&amp;K000000Revised 01/08/2021</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9525</xdr:colOff>
                    <xdr:row>38</xdr:row>
                    <xdr:rowOff>38100</xdr:rowOff>
                  </from>
                  <to>
                    <xdr:col>8</xdr:col>
                    <xdr:colOff>9525</xdr:colOff>
                    <xdr:row>40</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85725</xdr:colOff>
                    <xdr:row>38</xdr:row>
                    <xdr:rowOff>38100</xdr:rowOff>
                  </from>
                  <to>
                    <xdr:col>9</xdr:col>
                    <xdr:colOff>28575</xdr:colOff>
                    <xdr:row>40</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809625</xdr:colOff>
                    <xdr:row>38</xdr:row>
                    <xdr:rowOff>38100</xdr:rowOff>
                  </from>
                  <to>
                    <xdr:col>10</xdr:col>
                    <xdr:colOff>247650</xdr:colOff>
                    <xdr:row>40</xdr:row>
                    <xdr:rowOff>28575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85725</xdr:colOff>
                    <xdr:row>39</xdr:row>
                    <xdr:rowOff>171450</xdr:rowOff>
                  </from>
                  <to>
                    <xdr:col>8</xdr:col>
                    <xdr:colOff>447675</xdr:colOff>
                    <xdr:row>41</xdr:row>
                    <xdr:rowOff>28575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809625</xdr:colOff>
                    <xdr:row>39</xdr:row>
                    <xdr:rowOff>171450</xdr:rowOff>
                  </from>
                  <to>
                    <xdr:col>10</xdr:col>
                    <xdr:colOff>47625</xdr:colOff>
                    <xdr:row>41</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41</xdr:row>
                    <xdr:rowOff>171450</xdr:rowOff>
                  </from>
                  <to>
                    <xdr:col>8</xdr:col>
                    <xdr:colOff>38100</xdr:colOff>
                    <xdr:row>43</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85725</xdr:colOff>
                    <xdr:row>41</xdr:row>
                    <xdr:rowOff>161925</xdr:rowOff>
                  </from>
                  <to>
                    <xdr:col>9</xdr:col>
                    <xdr:colOff>28575</xdr:colOff>
                    <xdr:row>43</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809625</xdr:colOff>
                    <xdr:row>41</xdr:row>
                    <xdr:rowOff>171450</xdr:rowOff>
                  </from>
                  <to>
                    <xdr:col>10</xdr:col>
                    <xdr:colOff>266700</xdr:colOff>
                    <xdr:row>43</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44</xdr:row>
                    <xdr:rowOff>200025</xdr:rowOff>
                  </from>
                  <to>
                    <xdr:col>1</xdr:col>
                    <xdr:colOff>200025</xdr:colOff>
                    <xdr:row>46</xdr:row>
                    <xdr:rowOff>47625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41</xdr:row>
                    <xdr:rowOff>171450</xdr:rowOff>
                  </from>
                  <to>
                    <xdr:col>12</xdr:col>
                    <xdr:colOff>381000</xdr:colOff>
                    <xdr:row>43</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5</xdr:col>
                    <xdr:colOff>38100</xdr:colOff>
                    <xdr:row>21</xdr:row>
                    <xdr:rowOff>9525</xdr:rowOff>
                  </from>
                  <to>
                    <xdr:col>12</xdr:col>
                    <xdr:colOff>981075</xdr:colOff>
                    <xdr:row>22</xdr:row>
                    <xdr:rowOff>47625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sizeWithCells="1">
                  <from>
                    <xdr:col>0</xdr:col>
                    <xdr:colOff>19050</xdr:colOff>
                    <xdr:row>16</xdr:row>
                    <xdr:rowOff>9525</xdr:rowOff>
                  </from>
                  <to>
                    <xdr:col>0</xdr:col>
                    <xdr:colOff>247650</xdr:colOff>
                    <xdr:row>16</xdr:row>
                    <xdr:rowOff>152400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sizeWithCells="1">
                  <from>
                    <xdr:col>0</xdr:col>
                    <xdr:colOff>19050</xdr:colOff>
                    <xdr:row>16</xdr:row>
                    <xdr:rowOff>152400</xdr:rowOff>
                  </from>
                  <to>
                    <xdr:col>0</xdr:col>
                    <xdr:colOff>247650</xdr:colOff>
                    <xdr:row>17</xdr:row>
                    <xdr:rowOff>152400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sizeWithCells="1">
                  <from>
                    <xdr:col>0</xdr:col>
                    <xdr:colOff>19050</xdr:colOff>
                    <xdr:row>18</xdr:row>
                    <xdr:rowOff>9525</xdr:rowOff>
                  </from>
                  <to>
                    <xdr:col>0</xdr:col>
                    <xdr:colOff>247650</xdr:colOff>
                    <xdr:row>18</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2"/>
  <sheetViews>
    <sheetView showGridLines="0" view="pageBreakPreview" zoomScaleNormal="100" zoomScaleSheetLayoutView="100" workbookViewId="0">
      <selection activeCell="L33" sqref="L33"/>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23" s="4" customFormat="1" ht="18" customHeight="1" x14ac:dyDescent="0.2">
      <c r="A1" s="387"/>
      <c r="B1" s="387"/>
      <c r="D1" s="385" t="s">
        <v>12</v>
      </c>
      <c r="E1" s="385"/>
      <c r="F1" s="385"/>
      <c r="G1" s="385"/>
      <c r="H1" s="385"/>
      <c r="I1" s="385"/>
      <c r="J1" s="385"/>
      <c r="K1" s="385"/>
      <c r="L1" s="385"/>
      <c r="M1" s="385"/>
      <c r="N1" s="5"/>
      <c r="O1" s="5"/>
      <c r="P1" s="5"/>
      <c r="Q1" s="5"/>
      <c r="R1" s="5"/>
      <c r="S1" s="5"/>
    </row>
    <row r="2" spans="1:23" s="4" customFormat="1" ht="14.45" customHeight="1" x14ac:dyDescent="0.2">
      <c r="A2" s="387"/>
      <c r="B2" s="387"/>
      <c r="D2" s="384" t="s">
        <v>13</v>
      </c>
      <c r="E2" s="384"/>
      <c r="F2" s="384"/>
      <c r="G2" s="384"/>
      <c r="H2" s="384"/>
      <c r="I2" s="384"/>
      <c r="J2" s="384"/>
      <c r="K2" s="384"/>
      <c r="L2" s="384"/>
      <c r="M2" s="384"/>
      <c r="N2" s="6"/>
      <c r="O2" s="6"/>
      <c r="P2" s="6"/>
      <c r="Q2" s="6"/>
      <c r="R2" s="6"/>
      <c r="S2" s="6"/>
    </row>
    <row r="3" spans="1:23" s="4" customFormat="1" ht="14.45" customHeight="1" x14ac:dyDescent="0.2">
      <c r="A3" s="387"/>
      <c r="B3" s="387"/>
      <c r="D3" s="384" t="s">
        <v>14</v>
      </c>
      <c r="E3" s="384"/>
      <c r="F3" s="384"/>
      <c r="G3" s="384"/>
      <c r="H3" s="384"/>
      <c r="I3" s="384"/>
      <c r="J3" s="384"/>
      <c r="K3" s="384"/>
      <c r="L3" s="384"/>
      <c r="M3" s="384"/>
      <c r="N3" s="6"/>
      <c r="O3" s="6"/>
      <c r="P3" s="6"/>
      <c r="Q3" s="6"/>
      <c r="R3" s="6"/>
      <c r="S3" s="6"/>
    </row>
    <row r="4" spans="1:23" s="4" customFormat="1" ht="5.45" customHeight="1" x14ac:dyDescent="0.2">
      <c r="A4" s="387"/>
      <c r="B4" s="387"/>
    </row>
    <row r="5" spans="1:23" ht="20.25" x14ac:dyDescent="0.3">
      <c r="A5" s="299" t="s">
        <v>98</v>
      </c>
      <c r="B5" s="299"/>
      <c r="C5" s="299"/>
      <c r="D5" s="299"/>
      <c r="E5" s="299"/>
      <c r="F5" s="299"/>
      <c r="G5" s="299"/>
      <c r="H5" s="299"/>
      <c r="I5" s="299"/>
      <c r="J5" s="299"/>
      <c r="K5" s="299"/>
      <c r="L5" s="299"/>
      <c r="M5" s="299"/>
      <c r="N5" s="299"/>
      <c r="O5" s="14"/>
      <c r="P5" s="14"/>
      <c r="Q5" s="14"/>
      <c r="R5" s="14"/>
      <c r="S5" s="14"/>
      <c r="T5" s="14"/>
      <c r="U5" s="14"/>
      <c r="V5" s="14"/>
      <c r="W5" s="14"/>
    </row>
    <row r="6" spans="1:23" ht="7.15" customHeight="1" x14ac:dyDescent="0.35">
      <c r="B6" s="13"/>
      <c r="C6" s="13"/>
      <c r="D6" s="13"/>
      <c r="E6" s="13"/>
      <c r="F6" s="13"/>
      <c r="G6" s="13"/>
      <c r="H6" s="13"/>
      <c r="I6" s="13"/>
      <c r="J6" s="13"/>
      <c r="K6" s="13"/>
      <c r="L6" s="13"/>
      <c r="M6" s="13"/>
      <c r="N6" s="14"/>
      <c r="O6" s="14"/>
      <c r="P6" s="14"/>
      <c r="Q6" s="14"/>
      <c r="R6" s="14"/>
      <c r="S6" s="14"/>
      <c r="T6" s="14"/>
      <c r="U6" s="14"/>
      <c r="V6" s="14"/>
      <c r="W6" s="14"/>
    </row>
    <row r="7" spans="1:23" s="1" customFormat="1" ht="13.15" customHeight="1" x14ac:dyDescent="0.2">
      <c r="A7" s="335" t="s">
        <v>19</v>
      </c>
      <c r="B7" s="335"/>
      <c r="C7" s="335"/>
      <c r="D7" s="378">
        <f>'CP-0262 PACO DB LLB'!D7</f>
        <v>0</v>
      </c>
      <c r="E7" s="378"/>
      <c r="F7" s="15"/>
      <c r="G7" s="15"/>
      <c r="H7" s="15"/>
      <c r="I7" s="15"/>
      <c r="J7" s="16"/>
      <c r="K7" s="190"/>
      <c r="L7" s="15"/>
      <c r="M7" s="190"/>
      <c r="N7" s="15"/>
      <c r="O7" s="22"/>
      <c r="P7" s="22"/>
      <c r="Q7" s="22"/>
      <c r="R7" s="22"/>
      <c r="S7" s="22"/>
      <c r="T7" s="22"/>
      <c r="U7" s="22"/>
      <c r="V7" s="22"/>
      <c r="W7" s="22"/>
    </row>
    <row r="8" spans="1:23" s="1" customFormat="1" ht="13.15" customHeight="1" x14ac:dyDescent="0.2">
      <c r="B8" s="335" t="s">
        <v>17</v>
      </c>
      <c r="C8" s="335"/>
      <c r="D8" s="378">
        <f>'CP-0262 PACO DB LLB'!H7</f>
        <v>0</v>
      </c>
      <c r="E8" s="378"/>
      <c r="F8" s="15"/>
      <c r="G8" s="15"/>
      <c r="H8" s="15"/>
      <c r="I8" s="15"/>
      <c r="J8" s="16"/>
      <c r="K8" s="190"/>
      <c r="L8" s="382"/>
      <c r="M8" s="383"/>
      <c r="N8" s="383"/>
      <c r="O8" s="22"/>
      <c r="P8" s="55"/>
      <c r="Q8" s="55"/>
      <c r="R8" s="55"/>
      <c r="S8" s="22"/>
      <c r="T8" s="22"/>
      <c r="U8" s="22"/>
      <c r="V8" s="22"/>
      <c r="W8" s="22"/>
    </row>
    <row r="9" spans="1:23" s="1" customFormat="1" ht="5.45" customHeight="1" x14ac:dyDescent="0.2">
      <c r="B9" s="335" t="s">
        <v>16</v>
      </c>
      <c r="C9" s="335"/>
      <c r="D9" s="379">
        <f>'CP-0262 PACO DB LLB'!L7</f>
        <v>0</v>
      </c>
      <c r="E9" s="379"/>
      <c r="F9" s="15"/>
      <c r="G9" s="15"/>
      <c r="H9" s="15"/>
      <c r="I9" s="15"/>
      <c r="J9" s="16"/>
      <c r="K9" s="190"/>
      <c r="L9" s="156"/>
      <c r="M9" s="156"/>
      <c r="N9" s="15"/>
      <c r="O9" s="22"/>
      <c r="P9" s="55"/>
      <c r="Q9" s="55"/>
      <c r="R9" s="55"/>
      <c r="S9" s="22"/>
      <c r="T9" s="22"/>
      <c r="U9" s="22"/>
      <c r="V9" s="22"/>
      <c r="W9" s="22"/>
    </row>
    <row r="10" spans="1:23" s="1" customFormat="1" ht="6.6" customHeight="1" x14ac:dyDescent="0.2">
      <c r="B10" s="335"/>
      <c r="C10" s="335"/>
      <c r="D10" s="378"/>
      <c r="E10" s="378"/>
      <c r="F10" s="15"/>
      <c r="G10" s="15"/>
      <c r="H10" s="15"/>
      <c r="I10" s="15"/>
      <c r="J10" s="16"/>
      <c r="K10" s="21"/>
      <c r="L10" s="10"/>
      <c r="M10" s="10"/>
      <c r="N10" s="22"/>
      <c r="O10" s="22"/>
      <c r="P10" s="214"/>
      <c r="Q10" s="156"/>
      <c r="R10" s="156"/>
      <c r="S10" s="22"/>
      <c r="T10" s="22"/>
      <c r="U10" s="22"/>
      <c r="V10" s="22"/>
      <c r="W10" s="22"/>
    </row>
    <row r="11" spans="1:23" s="1" customFormat="1" ht="5.45" customHeight="1" x14ac:dyDescent="0.2">
      <c r="B11" s="21"/>
      <c r="C11" s="10"/>
      <c r="D11" s="10"/>
      <c r="E11" s="15"/>
      <c r="F11" s="15"/>
      <c r="G11" s="15"/>
      <c r="H11" s="15"/>
      <c r="I11" s="15"/>
      <c r="J11" s="23"/>
      <c r="K11" s="22"/>
      <c r="L11" s="22"/>
      <c r="M11" s="22"/>
      <c r="N11" s="22"/>
      <c r="O11" s="22"/>
      <c r="P11" s="215"/>
      <c r="Q11" s="156"/>
      <c r="R11" s="156"/>
      <c r="S11" s="22"/>
      <c r="T11" s="22"/>
      <c r="U11" s="22"/>
      <c r="V11" s="22"/>
      <c r="W11" s="22"/>
    </row>
    <row r="12" spans="1:23" s="1" customFormat="1" ht="12" x14ac:dyDescent="0.2">
      <c r="B12" s="294"/>
      <c r="C12" s="294"/>
      <c r="D12" s="15"/>
      <c r="E12" s="15"/>
      <c r="F12" s="15"/>
      <c r="G12" s="15"/>
      <c r="H12" s="15"/>
      <c r="I12" s="15"/>
      <c r="J12" s="15"/>
      <c r="K12" s="15"/>
      <c r="L12" s="15"/>
      <c r="M12" s="24"/>
      <c r="N12" s="22"/>
      <c r="O12" s="22"/>
      <c r="P12" s="22"/>
      <c r="Q12" s="22"/>
      <c r="R12" s="22"/>
      <c r="S12" s="22"/>
      <c r="T12" s="22"/>
      <c r="U12" s="22"/>
      <c r="V12" s="22"/>
      <c r="W12" s="22"/>
    </row>
    <row r="13" spans="1:23" s="1" customFormat="1" ht="23.25" customHeight="1" x14ac:dyDescent="0.2">
      <c r="B13" s="337" t="s">
        <v>18</v>
      </c>
      <c r="C13" s="337"/>
      <c r="D13" s="381">
        <f>'CP-0262 PACO DB LLB'!E9</f>
        <v>0</v>
      </c>
      <c r="E13" s="381"/>
      <c r="F13" s="381"/>
      <c r="G13" s="381"/>
      <c r="H13" s="381"/>
      <c r="I13" s="381"/>
      <c r="J13" s="339" t="s">
        <v>20</v>
      </c>
      <c r="K13" s="323"/>
      <c r="L13" s="381">
        <f>'CP-0262 PACO DB LLB'!L9</f>
        <v>0</v>
      </c>
      <c r="M13" s="381"/>
      <c r="N13" s="381"/>
      <c r="O13" s="22"/>
      <c r="P13" s="22"/>
      <c r="Q13" s="22"/>
      <c r="R13" s="22"/>
      <c r="S13" s="22"/>
      <c r="T13" s="22"/>
      <c r="U13" s="22"/>
      <c r="V13" s="22"/>
      <c r="W13" s="22"/>
    </row>
    <row r="14" spans="1:23" s="1" customFormat="1" ht="15" customHeight="1" x14ac:dyDescent="0.2">
      <c r="B14" s="337" t="s">
        <v>0</v>
      </c>
      <c r="C14" s="337"/>
      <c r="D14" s="352">
        <f>'CP-0262 PACO DB LLB'!E10</f>
        <v>0</v>
      </c>
      <c r="E14" s="352"/>
      <c r="F14" s="352"/>
      <c r="G14" s="352"/>
      <c r="H14" s="352"/>
      <c r="I14" s="352"/>
      <c r="J14" s="55"/>
      <c r="K14" s="55"/>
      <c r="L14" s="55"/>
      <c r="M14" s="55"/>
      <c r="N14" s="15"/>
      <c r="O14" s="22"/>
      <c r="P14" s="22"/>
      <c r="Q14" s="22"/>
      <c r="R14" s="22"/>
      <c r="S14" s="22"/>
      <c r="T14" s="22"/>
      <c r="U14" s="22"/>
      <c r="V14" s="22"/>
      <c r="W14" s="22"/>
    </row>
    <row r="15" spans="1:23" s="1" customFormat="1" ht="23.25" customHeight="1" x14ac:dyDescent="0.2">
      <c r="B15" s="314" t="s">
        <v>74</v>
      </c>
      <c r="C15" s="314"/>
      <c r="D15" s="353">
        <f>'CP-0262 PACO DB LLB'!E11</f>
        <v>0</v>
      </c>
      <c r="E15" s="353"/>
      <c r="F15" s="353"/>
      <c r="G15" s="353"/>
      <c r="H15" s="353"/>
      <c r="I15" s="353"/>
      <c r="J15" s="55"/>
      <c r="K15" s="55"/>
      <c r="L15" s="55"/>
      <c r="M15" s="55"/>
      <c r="N15" s="15"/>
      <c r="O15" s="22"/>
      <c r="P15" s="22"/>
      <c r="Q15" s="22"/>
      <c r="R15" s="22"/>
      <c r="S15" s="22"/>
      <c r="T15" s="22"/>
      <c r="U15" s="22"/>
      <c r="V15" s="22"/>
      <c r="W15" s="22"/>
    </row>
    <row r="16" spans="1:23" s="1" customFormat="1" ht="15" customHeight="1" x14ac:dyDescent="0.2">
      <c r="B16" s="314" t="s">
        <v>122</v>
      </c>
      <c r="C16" s="314"/>
      <c r="D16" s="53">
        <f>'CP-0262 PACO DB LLB'!F13</f>
        <v>0</v>
      </c>
      <c r="E16" s="51"/>
      <c r="F16" s="54"/>
      <c r="G16" s="54"/>
      <c r="H16" s="54"/>
      <c r="I16" s="54"/>
      <c r="J16" s="51"/>
      <c r="K16" s="43" t="s">
        <v>1</v>
      </c>
      <c r="L16" s="389">
        <f>'CP-0262 PACO DB LLB'!L13</f>
        <v>0</v>
      </c>
      <c r="M16" s="389"/>
      <c r="N16" s="25"/>
      <c r="O16" s="22"/>
      <c r="P16" s="22"/>
      <c r="Q16" s="22"/>
      <c r="R16" s="22"/>
      <c r="S16" s="22"/>
      <c r="T16" s="22"/>
      <c r="U16" s="22"/>
      <c r="V16" s="22"/>
      <c r="W16" s="22"/>
    </row>
    <row r="17" spans="1:23" s="1" customFormat="1" ht="5.45" customHeight="1" x14ac:dyDescent="0.2">
      <c r="A17" s="37"/>
      <c r="B17" s="37"/>
      <c r="C17" s="37"/>
      <c r="D17" s="37"/>
      <c r="E17" s="37"/>
      <c r="F17" s="52"/>
      <c r="G17" s="52"/>
      <c r="H17" s="52"/>
      <c r="I17" s="52"/>
      <c r="J17" s="52"/>
      <c r="K17" s="35"/>
      <c r="L17" s="38"/>
      <c r="M17" s="38"/>
      <c r="N17" s="15"/>
      <c r="O17" s="22"/>
      <c r="P17" s="22"/>
      <c r="Q17" s="22"/>
      <c r="R17" s="22"/>
      <c r="S17" s="22"/>
      <c r="T17" s="22"/>
      <c r="U17" s="22"/>
      <c r="V17" s="22"/>
      <c r="W17" s="22"/>
    </row>
    <row r="18" spans="1:23" s="1" customFormat="1" ht="21" customHeight="1" x14ac:dyDescent="0.3">
      <c r="A18" s="388" t="s">
        <v>66</v>
      </c>
      <c r="B18" s="388"/>
      <c r="C18" s="388"/>
      <c r="D18" s="388"/>
      <c r="E18" s="388"/>
      <c r="F18" s="388"/>
      <c r="G18" s="388"/>
      <c r="H18" s="388"/>
      <c r="I18" s="388"/>
      <c r="J18" s="388"/>
      <c r="K18" s="388"/>
      <c r="L18" s="388"/>
      <c r="M18" s="388"/>
      <c r="N18" s="388"/>
      <c r="O18" s="22"/>
      <c r="P18" s="22"/>
      <c r="Q18" s="22"/>
      <c r="R18" s="22"/>
      <c r="S18" s="22"/>
      <c r="T18" s="22"/>
      <c r="U18" s="22"/>
      <c r="V18" s="22"/>
      <c r="W18" s="22"/>
    </row>
    <row r="19" spans="1:23" s="1" customFormat="1" ht="5.45" customHeight="1" x14ac:dyDescent="0.2">
      <c r="B19" s="60"/>
      <c r="C19" s="60"/>
      <c r="D19" s="60"/>
      <c r="E19" s="60"/>
      <c r="F19" s="101"/>
      <c r="G19" s="101"/>
      <c r="H19" s="101"/>
      <c r="I19" s="101"/>
      <c r="J19" s="101"/>
      <c r="K19" s="102"/>
      <c r="L19" s="103"/>
      <c r="M19" s="103"/>
      <c r="N19" s="22"/>
      <c r="O19" s="22"/>
      <c r="P19" s="22"/>
      <c r="Q19" s="22"/>
      <c r="R19" s="22"/>
      <c r="S19" s="22"/>
      <c r="T19" s="22"/>
      <c r="U19" s="22"/>
      <c r="V19" s="22"/>
      <c r="W19" s="22"/>
    </row>
    <row r="20" spans="1:23" ht="65.45" customHeight="1" x14ac:dyDescent="0.25">
      <c r="A20" s="376" t="s">
        <v>96</v>
      </c>
      <c r="B20" s="377"/>
      <c r="C20" s="46" t="s">
        <v>97</v>
      </c>
      <c r="D20" s="376" t="s">
        <v>104</v>
      </c>
      <c r="E20" s="380"/>
      <c r="F20" s="380"/>
      <c r="G20" s="380"/>
      <c r="H20" s="380"/>
      <c r="I20" s="380"/>
      <c r="J20" s="380"/>
      <c r="K20" s="377"/>
      <c r="L20" s="47" t="s">
        <v>15</v>
      </c>
      <c r="M20" s="48" t="s">
        <v>99</v>
      </c>
      <c r="N20" s="49" t="s">
        <v>100</v>
      </c>
      <c r="O20" s="14"/>
      <c r="P20" s="14"/>
      <c r="Q20" s="14"/>
      <c r="R20" s="14"/>
      <c r="S20" s="14"/>
      <c r="T20" s="14"/>
      <c r="U20" s="14"/>
      <c r="V20" s="14"/>
      <c r="W20" s="14"/>
    </row>
    <row r="21" spans="1:23" s="193" customFormat="1" ht="15" customHeight="1" x14ac:dyDescent="0.25">
      <c r="A21" s="358"/>
      <c r="B21" s="359"/>
      <c r="C21" s="192"/>
      <c r="D21" s="360"/>
      <c r="E21" s="361"/>
      <c r="F21" s="361"/>
      <c r="G21" s="361"/>
      <c r="H21" s="361"/>
      <c r="I21" s="361"/>
      <c r="J21" s="361"/>
      <c r="K21" s="362"/>
      <c r="L21" s="191"/>
      <c r="M21" s="68">
        <v>0</v>
      </c>
      <c r="N21" s="69">
        <v>0</v>
      </c>
    </row>
    <row r="22" spans="1:23" s="193" customFormat="1" x14ac:dyDescent="0.25">
      <c r="A22" s="358"/>
      <c r="B22" s="359"/>
      <c r="C22" s="192"/>
      <c r="D22" s="360"/>
      <c r="E22" s="361"/>
      <c r="F22" s="361"/>
      <c r="G22" s="361"/>
      <c r="H22" s="361"/>
      <c r="I22" s="361"/>
      <c r="J22" s="361"/>
      <c r="K22" s="362"/>
      <c r="L22" s="191"/>
      <c r="M22" s="68">
        <v>0</v>
      </c>
      <c r="N22" s="69">
        <v>0</v>
      </c>
    </row>
    <row r="23" spans="1:23" s="193" customFormat="1" x14ac:dyDescent="0.25">
      <c r="A23" s="358"/>
      <c r="B23" s="359"/>
      <c r="C23" s="192"/>
      <c r="D23" s="360"/>
      <c r="E23" s="361"/>
      <c r="F23" s="361"/>
      <c r="G23" s="361"/>
      <c r="H23" s="361"/>
      <c r="I23" s="361"/>
      <c r="J23" s="361"/>
      <c r="K23" s="362"/>
      <c r="L23" s="191"/>
      <c r="M23" s="68">
        <v>0</v>
      </c>
      <c r="N23" s="69">
        <v>0</v>
      </c>
    </row>
    <row r="24" spans="1:23" s="193" customFormat="1" x14ac:dyDescent="0.25">
      <c r="A24" s="358"/>
      <c r="B24" s="359"/>
      <c r="C24" s="192"/>
      <c r="D24" s="360"/>
      <c r="E24" s="361"/>
      <c r="F24" s="361"/>
      <c r="G24" s="361"/>
      <c r="H24" s="361"/>
      <c r="I24" s="361"/>
      <c r="J24" s="361"/>
      <c r="K24" s="362"/>
      <c r="L24" s="191"/>
      <c r="M24" s="68">
        <v>0</v>
      </c>
      <c r="N24" s="69">
        <v>0</v>
      </c>
    </row>
    <row r="25" spans="1:23" s="193" customFormat="1" x14ac:dyDescent="0.25">
      <c r="A25" s="358"/>
      <c r="B25" s="359"/>
      <c r="C25" s="192"/>
      <c r="D25" s="360"/>
      <c r="E25" s="361"/>
      <c r="F25" s="361"/>
      <c r="G25" s="361"/>
      <c r="H25" s="361"/>
      <c r="I25" s="361"/>
      <c r="J25" s="361"/>
      <c r="K25" s="362"/>
      <c r="L25" s="191"/>
      <c r="M25" s="68">
        <v>0</v>
      </c>
      <c r="N25" s="69">
        <v>0</v>
      </c>
    </row>
    <row r="26" spans="1:23" s="193" customFormat="1" x14ac:dyDescent="0.25">
      <c r="A26" s="358"/>
      <c r="B26" s="359"/>
      <c r="C26" s="192"/>
      <c r="D26" s="360"/>
      <c r="E26" s="361"/>
      <c r="F26" s="361"/>
      <c r="G26" s="361"/>
      <c r="H26" s="361"/>
      <c r="I26" s="361"/>
      <c r="J26" s="361"/>
      <c r="K26" s="362"/>
      <c r="L26" s="191"/>
      <c r="M26" s="68">
        <v>0</v>
      </c>
      <c r="N26" s="69">
        <v>0</v>
      </c>
    </row>
    <row r="27" spans="1:23" s="193" customFormat="1" x14ac:dyDescent="0.25">
      <c r="A27" s="358"/>
      <c r="B27" s="359"/>
      <c r="C27" s="192"/>
      <c r="D27" s="360"/>
      <c r="E27" s="361"/>
      <c r="F27" s="361"/>
      <c r="G27" s="361"/>
      <c r="H27" s="361"/>
      <c r="I27" s="361"/>
      <c r="J27" s="361"/>
      <c r="K27" s="362"/>
      <c r="L27" s="191"/>
      <c r="M27" s="68">
        <v>0</v>
      </c>
      <c r="N27" s="69">
        <v>0</v>
      </c>
    </row>
    <row r="28" spans="1:23" s="193" customFormat="1" x14ac:dyDescent="0.25">
      <c r="A28" s="358"/>
      <c r="B28" s="359"/>
      <c r="C28" s="192"/>
      <c r="D28" s="360"/>
      <c r="E28" s="361"/>
      <c r="F28" s="361"/>
      <c r="G28" s="361"/>
      <c r="H28" s="361"/>
      <c r="I28" s="361"/>
      <c r="J28" s="361"/>
      <c r="K28" s="362"/>
      <c r="L28" s="191"/>
      <c r="M28" s="68">
        <v>0</v>
      </c>
      <c r="N28" s="69">
        <v>0</v>
      </c>
    </row>
    <row r="29" spans="1:23" s="193" customFormat="1" x14ac:dyDescent="0.25">
      <c r="A29" s="358"/>
      <c r="B29" s="359"/>
      <c r="C29" s="192"/>
      <c r="D29" s="360"/>
      <c r="E29" s="361"/>
      <c r="F29" s="361"/>
      <c r="G29" s="361"/>
      <c r="H29" s="361"/>
      <c r="I29" s="361"/>
      <c r="J29" s="361"/>
      <c r="K29" s="362"/>
      <c r="L29" s="191"/>
      <c r="M29" s="68">
        <v>0</v>
      </c>
      <c r="N29" s="69">
        <v>0</v>
      </c>
    </row>
    <row r="30" spans="1:23" s="193" customFormat="1" x14ac:dyDescent="0.25">
      <c r="A30" s="358"/>
      <c r="B30" s="359"/>
      <c r="C30" s="192"/>
      <c r="D30" s="360"/>
      <c r="E30" s="361"/>
      <c r="F30" s="361"/>
      <c r="G30" s="361"/>
      <c r="H30" s="361"/>
      <c r="I30" s="361"/>
      <c r="J30" s="361"/>
      <c r="K30" s="362"/>
      <c r="L30" s="191"/>
      <c r="M30" s="68">
        <v>0</v>
      </c>
      <c r="N30" s="69">
        <v>0</v>
      </c>
    </row>
    <row r="31" spans="1:23" s="193" customFormat="1" x14ac:dyDescent="0.25">
      <c r="A31" s="358"/>
      <c r="B31" s="359"/>
      <c r="C31" s="192"/>
      <c r="D31" s="360"/>
      <c r="E31" s="361"/>
      <c r="F31" s="361"/>
      <c r="G31" s="361"/>
      <c r="H31" s="361"/>
      <c r="I31" s="361"/>
      <c r="J31" s="361"/>
      <c r="K31" s="362"/>
      <c r="L31" s="191"/>
      <c r="M31" s="68">
        <v>0</v>
      </c>
      <c r="N31" s="69">
        <v>0</v>
      </c>
    </row>
    <row r="32" spans="1:23" s="193" customFormat="1" x14ac:dyDescent="0.25">
      <c r="A32" s="358"/>
      <c r="B32" s="359"/>
      <c r="C32" s="192"/>
      <c r="D32" s="360"/>
      <c r="E32" s="361"/>
      <c r="F32" s="361"/>
      <c r="G32" s="361"/>
      <c r="H32" s="361"/>
      <c r="I32" s="361"/>
      <c r="J32" s="361"/>
      <c r="K32" s="362"/>
      <c r="L32" s="191"/>
      <c r="M32" s="68">
        <v>0</v>
      </c>
      <c r="N32" s="69">
        <v>0</v>
      </c>
    </row>
    <row r="33" spans="1:14" s="193" customFormat="1" x14ac:dyDescent="0.25">
      <c r="A33" s="358"/>
      <c r="B33" s="359"/>
      <c r="C33" s="192"/>
      <c r="D33" s="360"/>
      <c r="E33" s="361"/>
      <c r="F33" s="361"/>
      <c r="G33" s="361"/>
      <c r="H33" s="361"/>
      <c r="I33" s="361"/>
      <c r="J33" s="361"/>
      <c r="K33" s="362"/>
      <c r="L33" s="191"/>
      <c r="M33" s="68">
        <v>0</v>
      </c>
      <c r="N33" s="69">
        <v>0</v>
      </c>
    </row>
    <row r="34" spans="1:14" s="193" customFormat="1" x14ac:dyDescent="0.25">
      <c r="A34" s="358"/>
      <c r="B34" s="359"/>
      <c r="C34" s="192"/>
      <c r="D34" s="360"/>
      <c r="E34" s="361"/>
      <c r="F34" s="361"/>
      <c r="G34" s="361"/>
      <c r="H34" s="361"/>
      <c r="I34" s="361"/>
      <c r="J34" s="361"/>
      <c r="K34" s="362"/>
      <c r="L34" s="191"/>
      <c r="M34" s="68">
        <v>0</v>
      </c>
      <c r="N34" s="69">
        <v>0</v>
      </c>
    </row>
    <row r="35" spans="1:14" s="193" customFormat="1" x14ac:dyDescent="0.25">
      <c r="A35" s="358"/>
      <c r="B35" s="359"/>
      <c r="C35" s="192"/>
      <c r="D35" s="360"/>
      <c r="E35" s="361"/>
      <c r="F35" s="361"/>
      <c r="G35" s="361"/>
      <c r="H35" s="361"/>
      <c r="I35" s="361"/>
      <c r="J35" s="361"/>
      <c r="K35" s="362"/>
      <c r="L35" s="191"/>
      <c r="M35" s="68">
        <v>0</v>
      </c>
      <c r="N35" s="69">
        <v>0</v>
      </c>
    </row>
    <row r="36" spans="1:14" s="193" customFormat="1" x14ac:dyDescent="0.25">
      <c r="A36" s="358"/>
      <c r="B36" s="359"/>
      <c r="C36" s="192"/>
      <c r="D36" s="360"/>
      <c r="E36" s="361"/>
      <c r="F36" s="361"/>
      <c r="G36" s="361"/>
      <c r="H36" s="361"/>
      <c r="I36" s="361"/>
      <c r="J36" s="361"/>
      <c r="K36" s="362"/>
      <c r="L36" s="191"/>
      <c r="M36" s="68">
        <v>0</v>
      </c>
      <c r="N36" s="69">
        <v>0</v>
      </c>
    </row>
    <row r="37" spans="1:14" s="193" customFormat="1" x14ac:dyDescent="0.25">
      <c r="A37" s="358"/>
      <c r="B37" s="359"/>
      <c r="C37" s="192"/>
      <c r="D37" s="360"/>
      <c r="E37" s="361"/>
      <c r="F37" s="361"/>
      <c r="G37" s="361"/>
      <c r="H37" s="361"/>
      <c r="I37" s="361"/>
      <c r="J37" s="361"/>
      <c r="K37" s="362"/>
      <c r="L37" s="191"/>
      <c r="M37" s="68">
        <v>0</v>
      </c>
      <c r="N37" s="69">
        <v>0</v>
      </c>
    </row>
    <row r="38" spans="1:14" s="193" customFormat="1" x14ac:dyDescent="0.25">
      <c r="A38" s="358"/>
      <c r="B38" s="359"/>
      <c r="C38" s="192"/>
      <c r="D38" s="360"/>
      <c r="E38" s="361"/>
      <c r="F38" s="361"/>
      <c r="G38" s="361"/>
      <c r="H38" s="361"/>
      <c r="I38" s="361"/>
      <c r="J38" s="361"/>
      <c r="K38" s="362"/>
      <c r="L38" s="191"/>
      <c r="M38" s="68">
        <v>0</v>
      </c>
      <c r="N38" s="69">
        <v>0</v>
      </c>
    </row>
    <row r="39" spans="1:14" s="193" customFormat="1" x14ac:dyDescent="0.25">
      <c r="A39" s="358"/>
      <c r="B39" s="359"/>
      <c r="C39" s="192"/>
      <c r="D39" s="360"/>
      <c r="E39" s="361"/>
      <c r="F39" s="361"/>
      <c r="G39" s="361"/>
      <c r="H39" s="361"/>
      <c r="I39" s="361"/>
      <c r="J39" s="361"/>
      <c r="K39" s="362"/>
      <c r="L39" s="191"/>
      <c r="M39" s="68">
        <v>0</v>
      </c>
      <c r="N39" s="69">
        <v>0</v>
      </c>
    </row>
    <row r="40" spans="1:14" s="193" customFormat="1" x14ac:dyDescent="0.25">
      <c r="A40" s="358"/>
      <c r="B40" s="359"/>
      <c r="C40" s="192"/>
      <c r="D40" s="360"/>
      <c r="E40" s="361"/>
      <c r="F40" s="361"/>
      <c r="G40" s="361"/>
      <c r="H40" s="361"/>
      <c r="I40" s="361"/>
      <c r="J40" s="361"/>
      <c r="K40" s="362"/>
      <c r="L40" s="191"/>
      <c r="M40" s="68">
        <v>0</v>
      </c>
      <c r="N40" s="69">
        <v>0</v>
      </c>
    </row>
    <row r="41" spans="1:14" s="193" customFormat="1" x14ac:dyDescent="0.25">
      <c r="A41" s="358"/>
      <c r="B41" s="359"/>
      <c r="C41" s="192"/>
      <c r="D41" s="360"/>
      <c r="E41" s="361"/>
      <c r="F41" s="361"/>
      <c r="G41" s="361"/>
      <c r="H41" s="361"/>
      <c r="I41" s="361"/>
      <c r="J41" s="361"/>
      <c r="K41" s="362"/>
      <c r="L41" s="191"/>
      <c r="M41" s="68">
        <v>0</v>
      </c>
      <c r="N41" s="69">
        <v>0</v>
      </c>
    </row>
    <row r="42" spans="1:14" s="193" customFormat="1" x14ac:dyDescent="0.25">
      <c r="A42" s="358"/>
      <c r="B42" s="359"/>
      <c r="C42" s="192"/>
      <c r="D42" s="360"/>
      <c r="E42" s="361"/>
      <c r="F42" s="361"/>
      <c r="G42" s="361"/>
      <c r="H42" s="361"/>
      <c r="I42" s="361"/>
      <c r="J42" s="361"/>
      <c r="K42" s="362"/>
      <c r="L42" s="191"/>
      <c r="M42" s="68">
        <v>0</v>
      </c>
      <c r="N42" s="69">
        <v>0</v>
      </c>
    </row>
    <row r="43" spans="1:14" s="193" customFormat="1" x14ac:dyDescent="0.25">
      <c r="A43" s="358"/>
      <c r="B43" s="359"/>
      <c r="C43" s="192"/>
      <c r="D43" s="360"/>
      <c r="E43" s="361"/>
      <c r="F43" s="361"/>
      <c r="G43" s="361"/>
      <c r="H43" s="361"/>
      <c r="I43" s="361"/>
      <c r="J43" s="361"/>
      <c r="K43" s="362"/>
      <c r="L43" s="191"/>
      <c r="M43" s="68">
        <v>0</v>
      </c>
      <c r="N43" s="69">
        <v>0</v>
      </c>
    </row>
    <row r="44" spans="1:14" s="193" customFormat="1" x14ac:dyDescent="0.25">
      <c r="A44" s="358"/>
      <c r="B44" s="359"/>
      <c r="C44" s="192"/>
      <c r="D44" s="360"/>
      <c r="E44" s="361"/>
      <c r="F44" s="361"/>
      <c r="G44" s="361"/>
      <c r="H44" s="361"/>
      <c r="I44" s="361"/>
      <c r="J44" s="361"/>
      <c r="K44" s="362"/>
      <c r="L44" s="191"/>
      <c r="M44" s="68">
        <v>0</v>
      </c>
      <c r="N44" s="69">
        <v>0</v>
      </c>
    </row>
    <row r="45" spans="1:14" s="193" customFormat="1" x14ac:dyDescent="0.25">
      <c r="A45" s="358"/>
      <c r="B45" s="359"/>
      <c r="C45" s="192"/>
      <c r="D45" s="360"/>
      <c r="E45" s="361"/>
      <c r="F45" s="361"/>
      <c r="G45" s="361"/>
      <c r="H45" s="361"/>
      <c r="I45" s="361"/>
      <c r="J45" s="361"/>
      <c r="K45" s="362"/>
      <c r="L45" s="191"/>
      <c r="M45" s="68">
        <v>0</v>
      </c>
      <c r="N45" s="69">
        <v>0</v>
      </c>
    </row>
    <row r="46" spans="1:14" s="193" customFormat="1" x14ac:dyDescent="0.25">
      <c r="A46" s="358"/>
      <c r="B46" s="359"/>
      <c r="C46" s="192"/>
      <c r="D46" s="360"/>
      <c r="E46" s="361"/>
      <c r="F46" s="361"/>
      <c r="G46" s="361"/>
      <c r="H46" s="361"/>
      <c r="I46" s="361"/>
      <c r="J46" s="361"/>
      <c r="K46" s="362"/>
      <c r="L46" s="191"/>
      <c r="M46" s="68">
        <v>0</v>
      </c>
      <c r="N46" s="69">
        <v>0</v>
      </c>
    </row>
    <row r="47" spans="1:14" s="193" customFormat="1" x14ac:dyDescent="0.25">
      <c r="A47" s="358"/>
      <c r="B47" s="359"/>
      <c r="C47" s="192"/>
      <c r="D47" s="360"/>
      <c r="E47" s="361"/>
      <c r="F47" s="361"/>
      <c r="G47" s="361"/>
      <c r="H47" s="361"/>
      <c r="I47" s="361"/>
      <c r="J47" s="361"/>
      <c r="K47" s="362"/>
      <c r="L47" s="191"/>
      <c r="M47" s="68">
        <v>0</v>
      </c>
      <c r="N47" s="69">
        <v>0</v>
      </c>
    </row>
    <row r="48" spans="1:14" s="193" customFormat="1" x14ac:dyDescent="0.25">
      <c r="A48" s="358"/>
      <c r="B48" s="359"/>
      <c r="C48" s="192"/>
      <c r="D48" s="360"/>
      <c r="E48" s="361"/>
      <c r="F48" s="361"/>
      <c r="G48" s="361"/>
      <c r="H48" s="361"/>
      <c r="I48" s="361"/>
      <c r="J48" s="361"/>
      <c r="K48" s="362"/>
      <c r="L48" s="191"/>
      <c r="M48" s="68">
        <v>0</v>
      </c>
      <c r="N48" s="69">
        <v>0</v>
      </c>
    </row>
    <row r="49" spans="1:23" s="193" customFormat="1" x14ac:dyDescent="0.25">
      <c r="A49" s="358"/>
      <c r="B49" s="359"/>
      <c r="C49" s="192"/>
      <c r="D49" s="360"/>
      <c r="E49" s="361"/>
      <c r="F49" s="361"/>
      <c r="G49" s="361"/>
      <c r="H49" s="361"/>
      <c r="I49" s="361"/>
      <c r="J49" s="361"/>
      <c r="K49" s="362"/>
      <c r="L49" s="191"/>
      <c r="M49" s="68">
        <v>0</v>
      </c>
      <c r="N49" s="69">
        <v>0</v>
      </c>
    </row>
    <row r="50" spans="1:23" s="193" customFormat="1" x14ac:dyDescent="0.25">
      <c r="A50" s="358"/>
      <c r="B50" s="359"/>
      <c r="C50" s="192"/>
      <c r="D50" s="360"/>
      <c r="E50" s="361"/>
      <c r="F50" s="361"/>
      <c r="G50" s="361"/>
      <c r="H50" s="361"/>
      <c r="I50" s="361"/>
      <c r="J50" s="361"/>
      <c r="K50" s="362"/>
      <c r="L50" s="191"/>
      <c r="M50" s="68">
        <v>0</v>
      </c>
      <c r="N50" s="69">
        <v>0</v>
      </c>
    </row>
    <row r="51" spans="1:23" s="193" customFormat="1" x14ac:dyDescent="0.25">
      <c r="A51" s="358"/>
      <c r="B51" s="359"/>
      <c r="C51" s="192"/>
      <c r="D51" s="360"/>
      <c r="E51" s="361"/>
      <c r="F51" s="361"/>
      <c r="G51" s="361"/>
      <c r="H51" s="361"/>
      <c r="I51" s="361"/>
      <c r="J51" s="361"/>
      <c r="K51" s="362"/>
      <c r="L51" s="191"/>
      <c r="M51" s="68">
        <v>0</v>
      </c>
      <c r="N51" s="69">
        <v>0</v>
      </c>
    </row>
    <row r="52" spans="1:23" s="193" customFormat="1" x14ac:dyDescent="0.25">
      <c r="A52" s="358"/>
      <c r="B52" s="359"/>
      <c r="C52" s="192"/>
      <c r="D52" s="360"/>
      <c r="E52" s="361"/>
      <c r="F52" s="361"/>
      <c r="G52" s="361"/>
      <c r="H52" s="361"/>
      <c r="I52" s="361"/>
      <c r="J52" s="361"/>
      <c r="K52" s="362"/>
      <c r="L52" s="191"/>
      <c r="M52" s="68">
        <v>0</v>
      </c>
      <c r="N52" s="69">
        <v>0</v>
      </c>
    </row>
    <row r="53" spans="1:23" s="193" customFormat="1" x14ac:dyDescent="0.25">
      <c r="A53" s="358"/>
      <c r="B53" s="359"/>
      <c r="C53" s="192"/>
      <c r="D53" s="360"/>
      <c r="E53" s="361"/>
      <c r="F53" s="361"/>
      <c r="G53" s="361"/>
      <c r="H53" s="361"/>
      <c r="I53" s="361"/>
      <c r="J53" s="361"/>
      <c r="K53" s="362"/>
      <c r="L53" s="191"/>
      <c r="M53" s="68">
        <v>0</v>
      </c>
      <c r="N53" s="69">
        <v>0</v>
      </c>
    </row>
    <row r="54" spans="1:23" s="193" customFormat="1" x14ac:dyDescent="0.25">
      <c r="A54" s="358"/>
      <c r="B54" s="359"/>
      <c r="C54" s="192"/>
      <c r="D54" s="360"/>
      <c r="E54" s="361"/>
      <c r="F54" s="361"/>
      <c r="G54" s="361"/>
      <c r="H54" s="361"/>
      <c r="I54" s="361"/>
      <c r="J54" s="361"/>
      <c r="K54" s="362"/>
      <c r="L54" s="191"/>
      <c r="M54" s="68">
        <v>0</v>
      </c>
      <c r="N54" s="69">
        <v>0</v>
      </c>
    </row>
    <row r="55" spans="1:23" s="193" customFormat="1" x14ac:dyDescent="0.25">
      <c r="A55" s="358"/>
      <c r="B55" s="359"/>
      <c r="C55" s="192"/>
      <c r="D55" s="360"/>
      <c r="E55" s="361"/>
      <c r="F55" s="361"/>
      <c r="G55" s="361"/>
      <c r="H55" s="361"/>
      <c r="I55" s="361"/>
      <c r="J55" s="361"/>
      <c r="K55" s="362"/>
      <c r="L55" s="191"/>
      <c r="M55" s="68">
        <v>0</v>
      </c>
      <c r="N55" s="69">
        <v>0</v>
      </c>
    </row>
    <row r="56" spans="1:23" s="193" customFormat="1" x14ac:dyDescent="0.25">
      <c r="A56" s="358"/>
      <c r="B56" s="359"/>
      <c r="C56" s="192"/>
      <c r="D56" s="360"/>
      <c r="E56" s="361"/>
      <c r="F56" s="361"/>
      <c r="G56" s="361"/>
      <c r="H56" s="361"/>
      <c r="I56" s="361"/>
      <c r="J56" s="361"/>
      <c r="K56" s="362"/>
      <c r="L56" s="191"/>
      <c r="M56" s="68">
        <v>0</v>
      </c>
      <c r="N56" s="69">
        <v>0</v>
      </c>
    </row>
    <row r="57" spans="1:23" ht="14.45" customHeight="1" x14ac:dyDescent="0.25">
      <c r="A57" s="63"/>
      <c r="B57" s="42"/>
      <c r="C57" s="42"/>
      <c r="D57" s="42"/>
      <c r="E57" s="42"/>
      <c r="F57" s="42"/>
      <c r="G57" s="42"/>
      <c r="H57" s="42"/>
      <c r="I57" s="64"/>
      <c r="J57" s="350" t="s">
        <v>101</v>
      </c>
      <c r="K57" s="350"/>
      <c r="L57" s="350"/>
      <c r="M57" s="350"/>
      <c r="N57" s="65">
        <f>SUM(M21:M56)</f>
        <v>0</v>
      </c>
      <c r="O57" s="14"/>
      <c r="P57" s="14"/>
      <c r="Q57" s="14"/>
      <c r="R57" s="14"/>
      <c r="S57" s="14"/>
      <c r="T57" s="14"/>
      <c r="U57" s="14"/>
      <c r="V57" s="14"/>
      <c r="W57" s="14"/>
    </row>
    <row r="58" spans="1:23" x14ac:dyDescent="0.25">
      <c r="A58" s="63"/>
      <c r="B58" s="42"/>
      <c r="C58" s="42"/>
      <c r="D58" s="42"/>
      <c r="E58" s="42"/>
      <c r="F58" s="42"/>
      <c r="G58" s="42"/>
      <c r="H58" s="42"/>
      <c r="I58" s="64"/>
      <c r="J58" s="386" t="s">
        <v>102</v>
      </c>
      <c r="K58" s="386"/>
      <c r="L58" s="386"/>
      <c r="M58" s="386"/>
      <c r="N58" s="66">
        <f>SUM(N21:N56)</f>
        <v>0</v>
      </c>
      <c r="O58" s="14"/>
      <c r="P58" s="14"/>
      <c r="Q58" s="14"/>
      <c r="R58" s="14"/>
      <c r="S58" s="14"/>
      <c r="T58" s="14"/>
      <c r="U58" s="14"/>
      <c r="V58" s="14"/>
      <c r="W58" s="14"/>
    </row>
    <row r="59" spans="1:23" x14ac:dyDescent="0.25">
      <c r="A59" s="63"/>
      <c r="B59" s="42"/>
      <c r="C59" s="42"/>
      <c r="D59" s="42"/>
      <c r="E59" s="42"/>
      <c r="F59" s="42"/>
      <c r="G59" s="42"/>
      <c r="H59" s="42"/>
      <c r="I59" s="67"/>
      <c r="J59" s="350" t="s">
        <v>103</v>
      </c>
      <c r="K59" s="350"/>
      <c r="L59" s="350"/>
      <c r="M59" s="350"/>
      <c r="N59" s="65">
        <f>N57+N58</f>
        <v>0</v>
      </c>
      <c r="O59" s="217"/>
      <c r="P59" s="14"/>
      <c r="Q59" s="14"/>
      <c r="R59" s="14"/>
      <c r="S59" s="14"/>
      <c r="T59" s="14"/>
      <c r="U59" s="14"/>
      <c r="V59" s="14"/>
      <c r="W59" s="14"/>
    </row>
    <row r="60" spans="1:23" x14ac:dyDescent="0.25">
      <c r="B60" s="11"/>
      <c r="C60" s="1"/>
      <c r="D60" s="2"/>
      <c r="E60" s="2"/>
      <c r="F60" s="2"/>
      <c r="G60" s="2"/>
      <c r="H60" s="2"/>
      <c r="I60" s="12"/>
      <c r="J60" s="12"/>
      <c r="K60" s="12"/>
      <c r="L60" s="12"/>
      <c r="M60" s="9"/>
      <c r="O60" s="14"/>
      <c r="P60" s="14"/>
      <c r="Q60" s="14"/>
      <c r="R60" s="14"/>
      <c r="S60" s="14"/>
      <c r="T60" s="14"/>
      <c r="U60" s="14"/>
      <c r="V60" s="14"/>
      <c r="W60" s="14"/>
    </row>
    <row r="61" spans="1:23" x14ac:dyDescent="0.25">
      <c r="A61" s="351" t="s">
        <v>53</v>
      </c>
      <c r="B61" s="351"/>
      <c r="C61" s="351"/>
      <c r="D61" s="351"/>
      <c r="E61" s="351"/>
      <c r="F61" s="351"/>
      <c r="G61" s="351"/>
      <c r="H61" s="351"/>
      <c r="I61" s="351"/>
      <c r="J61" s="351"/>
      <c r="K61" s="351"/>
      <c r="L61" s="39"/>
      <c r="M61" s="39"/>
      <c r="N61" s="39"/>
      <c r="O61" s="14"/>
      <c r="P61" s="14"/>
      <c r="Q61" s="14"/>
      <c r="R61" s="14"/>
      <c r="S61" s="14"/>
      <c r="T61" s="14"/>
      <c r="U61" s="14"/>
      <c r="V61" s="14"/>
      <c r="W61" s="14"/>
    </row>
    <row r="62" spans="1:23" x14ac:dyDescent="0.25">
      <c r="A62" s="363" t="s">
        <v>48</v>
      </c>
      <c r="B62" s="364"/>
      <c r="C62" s="364"/>
      <c r="D62" s="364"/>
      <c r="E62" s="365"/>
      <c r="F62" s="355" t="s">
        <v>44</v>
      </c>
      <c r="G62" s="355"/>
      <c r="H62" s="372" t="s">
        <v>45</v>
      </c>
      <c r="I62" s="373"/>
      <c r="J62" s="354" t="s">
        <v>43</v>
      </c>
      <c r="K62" s="355"/>
      <c r="L62" s="36"/>
      <c r="O62" s="14"/>
      <c r="P62" s="14"/>
      <c r="Q62" s="14"/>
      <c r="R62" s="14"/>
      <c r="S62" s="14"/>
      <c r="T62" s="14"/>
      <c r="U62" s="14"/>
      <c r="V62" s="14"/>
      <c r="W62" s="14"/>
    </row>
    <row r="63" spans="1:23" x14ac:dyDescent="0.25">
      <c r="A63" s="34">
        <v>1</v>
      </c>
      <c r="B63" s="366" t="s">
        <v>50</v>
      </c>
      <c r="C63" s="366"/>
      <c r="D63" s="366"/>
      <c r="E63" s="367"/>
      <c r="F63" s="356">
        <f>SUMIF(L21:L56,"=1",M21:M56)</f>
        <v>0</v>
      </c>
      <c r="G63" s="357"/>
      <c r="H63" s="374">
        <f>SUMIF(L21:L56,"=1",N21:N56)</f>
        <v>0</v>
      </c>
      <c r="I63" s="375"/>
      <c r="J63" s="356">
        <f>SUM(F63:H63)</f>
        <v>0</v>
      </c>
      <c r="K63" s="357"/>
      <c r="L63" s="9"/>
      <c r="O63" s="14"/>
      <c r="P63" s="14"/>
      <c r="Q63" s="14"/>
      <c r="R63" s="14"/>
      <c r="S63" s="14"/>
      <c r="T63" s="14"/>
      <c r="U63" s="14"/>
      <c r="V63" s="14"/>
      <c r="W63" s="14"/>
    </row>
    <row r="64" spans="1:23" x14ac:dyDescent="0.25">
      <c r="A64" s="34">
        <v>2</v>
      </c>
      <c r="B64" s="368" t="s">
        <v>75</v>
      </c>
      <c r="C64" s="368"/>
      <c r="D64" s="368"/>
      <c r="E64" s="369"/>
      <c r="F64" s="356">
        <f>SUMIF(L21:L56,"=2",M21:M56)</f>
        <v>0</v>
      </c>
      <c r="G64" s="357"/>
      <c r="H64" s="374">
        <f>SUMIF(L21:L56,"=2",N21:N56)</f>
        <v>0</v>
      </c>
      <c r="I64" s="375"/>
      <c r="J64" s="356">
        <f>SUM(F64:H64)</f>
        <v>0</v>
      </c>
      <c r="K64" s="357"/>
      <c r="L64" s="9"/>
      <c r="O64" s="14"/>
      <c r="P64" s="14"/>
      <c r="Q64" s="14"/>
      <c r="R64" s="14"/>
      <c r="S64" s="14"/>
      <c r="T64" s="14"/>
      <c r="U64" s="14"/>
      <c r="V64" s="14"/>
      <c r="W64" s="14"/>
    </row>
    <row r="65" spans="1:23" x14ac:dyDescent="0.25">
      <c r="A65" s="34">
        <v>3</v>
      </c>
      <c r="B65" s="368" t="s">
        <v>49</v>
      </c>
      <c r="C65" s="368"/>
      <c r="D65" s="368"/>
      <c r="E65" s="369"/>
      <c r="F65" s="356">
        <f>SUMIF(L21:L56,"=3",M21:M56)</f>
        <v>0</v>
      </c>
      <c r="G65" s="357"/>
      <c r="H65" s="374">
        <f>SUMIF(L21:L56,"=3",N21:N56)</f>
        <v>0</v>
      </c>
      <c r="I65" s="375"/>
      <c r="J65" s="356">
        <f>SUM(F65:H65)</f>
        <v>0</v>
      </c>
      <c r="K65" s="357"/>
      <c r="L65" s="9"/>
      <c r="O65" s="14"/>
      <c r="P65" s="14"/>
      <c r="Q65" s="14"/>
      <c r="R65" s="14"/>
      <c r="S65" s="14"/>
      <c r="T65" s="14"/>
      <c r="U65" s="14"/>
      <c r="V65" s="14"/>
      <c r="W65" s="14"/>
    </row>
    <row r="66" spans="1:23" x14ac:dyDescent="0.25">
      <c r="A66" s="34">
        <v>4</v>
      </c>
      <c r="B66" s="368" t="s">
        <v>86</v>
      </c>
      <c r="C66" s="368"/>
      <c r="D66" s="368"/>
      <c r="E66" s="369"/>
      <c r="F66" s="356">
        <f>SUMIF(L21:L56,"=4",M21:M56)</f>
        <v>0</v>
      </c>
      <c r="G66" s="357"/>
      <c r="H66" s="374">
        <f>SUMIF(L21:L56,"=4",N21:N56)</f>
        <v>0</v>
      </c>
      <c r="I66" s="375"/>
      <c r="J66" s="356">
        <f>SUM(F66:H66)</f>
        <v>0</v>
      </c>
      <c r="K66" s="357"/>
      <c r="L66" s="9"/>
      <c r="O66" s="14"/>
      <c r="P66" s="14"/>
      <c r="Q66" s="14"/>
      <c r="R66" s="14"/>
      <c r="S66" s="14"/>
      <c r="T66" s="14"/>
      <c r="U66" s="14"/>
      <c r="V66" s="14"/>
      <c r="W66" s="14"/>
    </row>
    <row r="67" spans="1:23" x14ac:dyDescent="0.25">
      <c r="A67" s="242">
        <v>5</v>
      </c>
      <c r="B67" s="370" t="s">
        <v>107</v>
      </c>
      <c r="C67" s="370"/>
      <c r="D67" s="370"/>
      <c r="E67" s="371"/>
      <c r="F67" s="356">
        <f>SUMIF(L21:L56,"=5",M21:M56)</f>
        <v>0</v>
      </c>
      <c r="G67" s="357"/>
      <c r="H67" s="374">
        <f>SUMIF(L21:L56,"=5",N21:N56)</f>
        <v>0</v>
      </c>
      <c r="I67" s="375"/>
      <c r="J67" s="356">
        <f>SUM(F67:H67)</f>
        <v>0</v>
      </c>
      <c r="K67" s="357"/>
      <c r="L67" s="9"/>
      <c r="O67" s="14"/>
      <c r="P67" s="14"/>
      <c r="Q67" s="14"/>
      <c r="R67" s="14"/>
      <c r="S67" s="14"/>
      <c r="T67" s="14"/>
      <c r="U67" s="14"/>
      <c r="V67" s="14"/>
      <c r="W67" s="14"/>
    </row>
    <row r="68" spans="1:23" ht="6" customHeight="1" x14ac:dyDescent="0.25">
      <c r="O68" s="14"/>
      <c r="P68" s="14"/>
      <c r="Q68" s="14"/>
      <c r="R68" s="14"/>
      <c r="S68" s="14"/>
      <c r="T68" s="14"/>
      <c r="U68" s="14"/>
      <c r="V68" s="14"/>
      <c r="W68" s="14"/>
    </row>
    <row r="69" spans="1:23" ht="14.45" customHeight="1" x14ac:dyDescent="0.25">
      <c r="L69" s="42"/>
      <c r="M69" s="42"/>
      <c r="N69" s="42"/>
      <c r="O69" s="14"/>
      <c r="P69" s="14"/>
      <c r="Q69" s="14"/>
      <c r="R69" s="14"/>
      <c r="S69" s="14"/>
      <c r="T69" s="14"/>
      <c r="U69" s="14"/>
      <c r="V69" s="14"/>
      <c r="W69" s="14"/>
    </row>
    <row r="70" spans="1:23" x14ac:dyDescent="0.25">
      <c r="A70" s="40"/>
      <c r="B70" s="42"/>
      <c r="C70" s="42"/>
      <c r="D70" s="42"/>
      <c r="E70" s="42"/>
      <c r="F70" s="42"/>
      <c r="G70" s="42"/>
      <c r="H70" s="42"/>
      <c r="I70" s="42"/>
      <c r="J70" s="42"/>
      <c r="K70" s="42"/>
      <c r="L70" s="42"/>
      <c r="M70" s="42"/>
      <c r="N70" s="42"/>
    </row>
    <row r="71" spans="1:23" x14ac:dyDescent="0.25">
      <c r="A71" s="40"/>
      <c r="M71" s="44"/>
      <c r="N71" s="44"/>
    </row>
    <row r="72" spans="1:23" x14ac:dyDescent="0.25">
      <c r="A72" s="40"/>
      <c r="M72" s="44"/>
      <c r="N72" s="44"/>
    </row>
  </sheetData>
  <sheetProtection algorithmName="SHA-512" hashValue="ITJyoTT8V1L0tE4cxditDvNPMqN6lgZvuhEOJ+vmuLo9Mm2KN2FCVz29OcHG7fG2xSjpjkPgVUbY8FJfhenpGA==" saltValue="ve3o5ERPj9pPl4dGDI2CSQ==" spinCount="100000" sheet="1" objects="1" scenarios="1" formatRows="0" insertRows="0" deleteRows="0" selectLockedCells="1"/>
  <mergeCells count="126">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 ref="A46:B46"/>
    <mergeCell ref="A55:B55"/>
    <mergeCell ref="A56:B56"/>
    <mergeCell ref="D56:K56"/>
    <mergeCell ref="D47:K47"/>
    <mergeCell ref="D48:K48"/>
    <mergeCell ref="D49:K49"/>
    <mergeCell ref="D50:K50"/>
    <mergeCell ref="D51:K51"/>
    <mergeCell ref="D52:K52"/>
    <mergeCell ref="D53:K53"/>
    <mergeCell ref="D54:K54"/>
    <mergeCell ref="D55:K55"/>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J67:K67"/>
    <mergeCell ref="A62:E62"/>
    <mergeCell ref="B63:E63"/>
    <mergeCell ref="B64:E64"/>
    <mergeCell ref="B67:E67"/>
    <mergeCell ref="F62:G62"/>
    <mergeCell ref="F63:G63"/>
    <mergeCell ref="F64:G64"/>
    <mergeCell ref="F67:G67"/>
    <mergeCell ref="H62:I62"/>
    <mergeCell ref="H63:I63"/>
    <mergeCell ref="H64:I64"/>
    <mergeCell ref="H67:I67"/>
    <mergeCell ref="B65:E65"/>
    <mergeCell ref="F65:G65"/>
    <mergeCell ref="H65:I65"/>
    <mergeCell ref="J65:K65"/>
    <mergeCell ref="B66:E66"/>
    <mergeCell ref="F66:G66"/>
    <mergeCell ref="H66:I66"/>
    <mergeCell ref="J66:K66"/>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Partial Agreement Change Order DB LLB&amp;C&amp;"Arial,Regular"&amp;8Page &amp;P of &amp;N&amp;R&amp;"Arial,Regular"&amp;8&amp;K000000Revised 01/08/2021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3"/>
  <sheetViews>
    <sheetView showGridLines="0" view="pageBreakPreview" zoomScaleNormal="100" zoomScaleSheetLayoutView="100" workbookViewId="0">
      <selection activeCell="A21" sqref="A21:B21"/>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 min="20" max="20" width="9.140625" style="14"/>
  </cols>
  <sheetData>
    <row r="1" spans="1:20" s="4" customFormat="1" ht="18" customHeight="1" x14ac:dyDescent="0.2">
      <c r="A1" s="387"/>
      <c r="B1" s="387"/>
      <c r="D1" s="385" t="s">
        <v>12</v>
      </c>
      <c r="E1" s="385"/>
      <c r="F1" s="385"/>
      <c r="G1" s="385"/>
      <c r="H1" s="385"/>
      <c r="I1" s="385"/>
      <c r="J1" s="385"/>
      <c r="K1" s="385"/>
      <c r="L1" s="385"/>
      <c r="M1" s="385"/>
      <c r="N1" s="5"/>
      <c r="O1" s="5"/>
      <c r="P1" s="5"/>
      <c r="Q1" s="5"/>
      <c r="R1" s="5"/>
      <c r="S1" s="5"/>
      <c r="T1" s="26"/>
    </row>
    <row r="2" spans="1:20" s="4" customFormat="1" ht="14.45" customHeight="1" x14ac:dyDescent="0.2">
      <c r="A2" s="387"/>
      <c r="B2" s="387"/>
      <c r="D2" s="384" t="s">
        <v>13</v>
      </c>
      <c r="E2" s="384"/>
      <c r="F2" s="384"/>
      <c r="G2" s="384"/>
      <c r="H2" s="384"/>
      <c r="I2" s="384"/>
      <c r="J2" s="384"/>
      <c r="K2" s="384"/>
      <c r="L2" s="384"/>
      <c r="M2" s="384"/>
      <c r="N2" s="6"/>
      <c r="O2" s="6"/>
      <c r="P2" s="6"/>
      <c r="Q2" s="6"/>
      <c r="R2" s="6"/>
      <c r="S2" s="6"/>
      <c r="T2" s="26"/>
    </row>
    <row r="3" spans="1:20" s="4" customFormat="1" ht="14.45" customHeight="1" x14ac:dyDescent="0.2">
      <c r="A3" s="387"/>
      <c r="B3" s="387"/>
      <c r="D3" s="384" t="s">
        <v>14</v>
      </c>
      <c r="E3" s="384"/>
      <c r="F3" s="384"/>
      <c r="G3" s="384"/>
      <c r="H3" s="384"/>
      <c r="I3" s="384"/>
      <c r="J3" s="384"/>
      <c r="K3" s="384"/>
      <c r="L3" s="384"/>
      <c r="M3" s="384"/>
      <c r="N3" s="6"/>
      <c r="O3" s="6"/>
      <c r="P3" s="6"/>
      <c r="Q3" s="6"/>
      <c r="R3" s="6"/>
      <c r="S3" s="6"/>
      <c r="T3" s="26"/>
    </row>
    <row r="4" spans="1:20" s="4" customFormat="1" ht="5.45" customHeight="1" x14ac:dyDescent="0.2">
      <c r="A4" s="387"/>
      <c r="B4" s="387"/>
      <c r="T4" s="26"/>
    </row>
    <row r="5" spans="1:20" ht="20.25" x14ac:dyDescent="0.3">
      <c r="A5" s="299" t="s">
        <v>98</v>
      </c>
      <c r="B5" s="299"/>
      <c r="C5" s="299"/>
      <c r="D5" s="299"/>
      <c r="E5" s="299"/>
      <c r="F5" s="299"/>
      <c r="G5" s="299"/>
      <c r="H5" s="299"/>
      <c r="I5" s="299"/>
      <c r="J5" s="299"/>
      <c r="K5" s="299"/>
      <c r="L5" s="299"/>
      <c r="M5" s="299"/>
      <c r="N5" s="299"/>
    </row>
    <row r="6" spans="1:20" ht="7.15" customHeight="1" x14ac:dyDescent="0.35">
      <c r="B6" s="13"/>
      <c r="C6" s="13"/>
      <c r="D6" s="13"/>
      <c r="E6" s="13"/>
      <c r="F6" s="13"/>
      <c r="G6" s="13"/>
      <c r="H6" s="13"/>
      <c r="I6" s="13"/>
      <c r="J6" s="13"/>
      <c r="K6" s="13"/>
      <c r="L6" s="13"/>
      <c r="M6" s="13"/>
      <c r="N6" s="14"/>
    </row>
    <row r="7" spans="1:20" s="1" customFormat="1" ht="13.15" customHeight="1" x14ac:dyDescent="0.2">
      <c r="A7" s="335" t="s">
        <v>19</v>
      </c>
      <c r="B7" s="335"/>
      <c r="C7" s="335"/>
      <c r="D7" s="378">
        <f>'CP-0262 PACO DB LLB'!D7</f>
        <v>0</v>
      </c>
      <c r="E7" s="378"/>
      <c r="F7" s="15"/>
      <c r="G7" s="15"/>
      <c r="H7" s="15"/>
      <c r="I7" s="15"/>
      <c r="J7" s="16"/>
      <c r="K7" s="190"/>
      <c r="L7" s="15"/>
      <c r="M7" s="190"/>
      <c r="N7" s="15"/>
      <c r="T7" s="22"/>
    </row>
    <row r="8" spans="1:20" s="1" customFormat="1" ht="13.15" customHeight="1" x14ac:dyDescent="0.2">
      <c r="B8" s="335" t="s">
        <v>17</v>
      </c>
      <c r="C8" s="335"/>
      <c r="D8" s="378">
        <f>'CP-0262 PACO DB LLB'!H7</f>
        <v>0</v>
      </c>
      <c r="E8" s="378"/>
      <c r="F8" s="15"/>
      <c r="G8" s="15"/>
      <c r="H8" s="15"/>
      <c r="I8" s="15"/>
      <c r="J8" s="16"/>
      <c r="K8" s="190"/>
      <c r="L8" s="382"/>
      <c r="M8" s="383"/>
      <c r="N8" s="383"/>
      <c r="P8" s="7"/>
      <c r="Q8" s="7"/>
      <c r="R8" s="7"/>
      <c r="T8" s="22"/>
    </row>
    <row r="9" spans="1:20" s="1" customFormat="1" ht="5.45" customHeight="1" x14ac:dyDescent="0.2">
      <c r="B9" s="335" t="s">
        <v>16</v>
      </c>
      <c r="C9" s="335"/>
      <c r="D9" s="379">
        <f>'CP-0262 PACO DB LLB'!L7</f>
        <v>0</v>
      </c>
      <c r="E9" s="379"/>
      <c r="F9" s="15"/>
      <c r="G9" s="15"/>
      <c r="H9" s="15"/>
      <c r="I9" s="15"/>
      <c r="J9" s="16"/>
      <c r="K9" s="190"/>
      <c r="L9" s="156"/>
      <c r="M9" s="156"/>
      <c r="N9" s="15"/>
      <c r="P9" s="7"/>
      <c r="Q9" s="7"/>
      <c r="R9" s="7"/>
      <c r="T9" s="22"/>
    </row>
    <row r="10" spans="1:20" s="1" customFormat="1" ht="6.6" customHeight="1" x14ac:dyDescent="0.2">
      <c r="B10" s="335"/>
      <c r="C10" s="335"/>
      <c r="D10" s="378"/>
      <c r="E10" s="378"/>
      <c r="F10" s="15"/>
      <c r="G10" s="15"/>
      <c r="H10" s="15"/>
      <c r="I10" s="15"/>
      <c r="J10" s="16"/>
      <c r="K10" s="21"/>
      <c r="L10" s="10"/>
      <c r="M10" s="10"/>
      <c r="N10" s="22"/>
      <c r="P10" s="8"/>
      <c r="Q10" s="56"/>
      <c r="R10" s="56"/>
      <c r="T10" s="22"/>
    </row>
    <row r="11" spans="1:20" s="1" customFormat="1" ht="5.45" customHeight="1" x14ac:dyDescent="0.2">
      <c r="B11" s="21"/>
      <c r="C11" s="10"/>
      <c r="D11" s="10"/>
      <c r="E11" s="15"/>
      <c r="F11" s="15"/>
      <c r="G11" s="15"/>
      <c r="H11" s="15"/>
      <c r="I11" s="15"/>
      <c r="J11" s="58"/>
      <c r="K11" s="22"/>
      <c r="L11" s="22"/>
      <c r="M11" s="22"/>
      <c r="N11" s="22"/>
      <c r="P11" s="3"/>
      <c r="Q11" s="56"/>
      <c r="R11" s="56"/>
      <c r="T11" s="22"/>
    </row>
    <row r="12" spans="1:20" s="1" customFormat="1" ht="12" x14ac:dyDescent="0.2">
      <c r="B12" s="294"/>
      <c r="C12" s="294"/>
      <c r="D12" s="15"/>
      <c r="E12" s="15"/>
      <c r="F12" s="15"/>
      <c r="G12" s="15"/>
      <c r="H12" s="15"/>
      <c r="I12" s="15"/>
      <c r="J12" s="15"/>
      <c r="K12" s="15"/>
      <c r="L12" s="15"/>
      <c r="M12" s="24"/>
      <c r="N12" s="22"/>
      <c r="T12" s="22"/>
    </row>
    <row r="13" spans="1:20" s="1" customFormat="1" ht="23.25" customHeight="1" x14ac:dyDescent="0.2">
      <c r="B13" s="337" t="s">
        <v>18</v>
      </c>
      <c r="C13" s="337"/>
      <c r="D13" s="381">
        <f>'CP-0262 PACO DB LLB'!E9</f>
        <v>0</v>
      </c>
      <c r="E13" s="381"/>
      <c r="F13" s="381"/>
      <c r="G13" s="381"/>
      <c r="H13" s="381"/>
      <c r="I13" s="381"/>
      <c r="J13" s="339" t="s">
        <v>20</v>
      </c>
      <c r="K13" s="323"/>
      <c r="L13" s="381">
        <f>'CP-0262 PACO DB LLB'!L9</f>
        <v>0</v>
      </c>
      <c r="M13" s="381"/>
      <c r="N13" s="381"/>
      <c r="T13" s="22"/>
    </row>
    <row r="14" spans="1:20" s="1" customFormat="1" ht="15" customHeight="1" x14ac:dyDescent="0.2">
      <c r="B14" s="337" t="s">
        <v>0</v>
      </c>
      <c r="C14" s="337"/>
      <c r="D14" s="352">
        <f>'CP-0262 PACO DB LLB'!E10</f>
        <v>0</v>
      </c>
      <c r="E14" s="352"/>
      <c r="F14" s="352"/>
      <c r="G14" s="352"/>
      <c r="H14" s="352"/>
      <c r="I14" s="352"/>
      <c r="J14" s="55"/>
      <c r="K14" s="55"/>
      <c r="L14" s="55"/>
      <c r="M14" s="55"/>
      <c r="N14" s="15"/>
      <c r="T14" s="22"/>
    </row>
    <row r="15" spans="1:20" s="1" customFormat="1" ht="23.25" customHeight="1" x14ac:dyDescent="0.2">
      <c r="B15" s="314" t="s">
        <v>95</v>
      </c>
      <c r="C15" s="337"/>
      <c r="D15" s="353">
        <f>'CP-0262 PACO DB LLB'!E11</f>
        <v>0</v>
      </c>
      <c r="E15" s="353"/>
      <c r="F15" s="353"/>
      <c r="G15" s="353"/>
      <c r="H15" s="353"/>
      <c r="I15" s="353"/>
      <c r="J15" s="55"/>
      <c r="K15" s="55"/>
      <c r="L15" s="55"/>
      <c r="M15" s="55"/>
      <c r="N15" s="15"/>
      <c r="T15" s="22"/>
    </row>
    <row r="16" spans="1:20" s="1" customFormat="1" ht="15" customHeight="1" x14ac:dyDescent="0.2">
      <c r="B16" s="314" t="s">
        <v>122</v>
      </c>
      <c r="C16" s="314"/>
      <c r="D16" s="100">
        <f>'CP-0262 PACO DB LLB'!F13</f>
        <v>0</v>
      </c>
      <c r="E16" s="51"/>
      <c r="F16" s="54"/>
      <c r="G16" s="54"/>
      <c r="H16" s="54"/>
      <c r="I16" s="54"/>
      <c r="J16" s="51"/>
      <c r="K16" s="59" t="s">
        <v>1</v>
      </c>
      <c r="L16" s="389">
        <f>'CP-0262 PACO DB LLB'!L13</f>
        <v>0</v>
      </c>
      <c r="M16" s="389"/>
      <c r="N16" s="25"/>
      <c r="T16" s="22"/>
    </row>
    <row r="17" spans="1:20" s="1" customFormat="1" ht="5.45" customHeight="1" x14ac:dyDescent="0.2">
      <c r="A17" s="37"/>
      <c r="B17" s="37"/>
      <c r="C17" s="37"/>
      <c r="D17" s="37"/>
      <c r="E17" s="37"/>
      <c r="F17" s="62"/>
      <c r="G17" s="62"/>
      <c r="H17" s="62"/>
      <c r="I17" s="62"/>
      <c r="J17" s="62"/>
      <c r="K17" s="59"/>
      <c r="L17" s="38"/>
      <c r="M17" s="38"/>
      <c r="N17" s="15"/>
      <c r="T17" s="22"/>
    </row>
    <row r="18" spans="1:20" s="1" customFormat="1" ht="20.25" x14ac:dyDescent="0.3">
      <c r="A18" s="388" t="s">
        <v>67</v>
      </c>
      <c r="B18" s="388"/>
      <c r="C18" s="388"/>
      <c r="D18" s="388"/>
      <c r="E18" s="388"/>
      <c r="F18" s="388"/>
      <c r="G18" s="388"/>
      <c r="H18" s="388"/>
      <c r="I18" s="388"/>
      <c r="J18" s="388"/>
      <c r="K18" s="388"/>
      <c r="L18" s="388"/>
      <c r="M18" s="388"/>
      <c r="N18" s="388"/>
      <c r="T18" s="22"/>
    </row>
    <row r="19" spans="1:20" s="1" customFormat="1" ht="5.45" customHeight="1" x14ac:dyDescent="0.2">
      <c r="B19" s="60"/>
      <c r="C19" s="60"/>
      <c r="D19" s="60"/>
      <c r="E19" s="60"/>
      <c r="F19" s="101"/>
      <c r="G19" s="101"/>
      <c r="H19" s="101"/>
      <c r="I19" s="101"/>
      <c r="J19" s="101"/>
      <c r="K19" s="102"/>
      <c r="L19" s="103"/>
      <c r="M19" s="103"/>
      <c r="N19" s="22"/>
      <c r="T19" s="22"/>
    </row>
    <row r="20" spans="1:20" ht="65.45" customHeight="1" x14ac:dyDescent="0.25">
      <c r="A20" s="376" t="s">
        <v>96</v>
      </c>
      <c r="B20" s="377"/>
      <c r="C20" s="61" t="s">
        <v>97</v>
      </c>
      <c r="D20" s="376" t="s">
        <v>104</v>
      </c>
      <c r="E20" s="380"/>
      <c r="F20" s="380"/>
      <c r="G20" s="380"/>
      <c r="H20" s="380"/>
      <c r="I20" s="380"/>
      <c r="J20" s="380"/>
      <c r="K20" s="377"/>
      <c r="L20" s="47" t="s">
        <v>15</v>
      </c>
      <c r="M20" s="48" t="s">
        <v>99</v>
      </c>
      <c r="N20" s="49" t="s">
        <v>100</v>
      </c>
    </row>
    <row r="21" spans="1:20" s="193" customFormat="1" x14ac:dyDescent="0.25">
      <c r="A21" s="358"/>
      <c r="B21" s="359"/>
      <c r="C21" s="192"/>
      <c r="D21" s="360"/>
      <c r="E21" s="361"/>
      <c r="F21" s="361"/>
      <c r="G21" s="361"/>
      <c r="H21" s="361"/>
      <c r="I21" s="361"/>
      <c r="J21" s="361"/>
      <c r="K21" s="362"/>
      <c r="L21" s="191"/>
      <c r="M21" s="68">
        <v>0</v>
      </c>
      <c r="N21" s="69">
        <v>0</v>
      </c>
    </row>
    <row r="22" spans="1:20" s="193" customFormat="1" x14ac:dyDescent="0.25">
      <c r="A22" s="358"/>
      <c r="B22" s="359"/>
      <c r="C22" s="192"/>
      <c r="D22" s="360"/>
      <c r="E22" s="361"/>
      <c r="F22" s="361"/>
      <c r="G22" s="361"/>
      <c r="H22" s="361"/>
      <c r="I22" s="361"/>
      <c r="J22" s="361"/>
      <c r="K22" s="362"/>
      <c r="L22" s="191"/>
      <c r="M22" s="68">
        <v>0</v>
      </c>
      <c r="N22" s="69">
        <v>0</v>
      </c>
    </row>
    <row r="23" spans="1:20" s="193" customFormat="1" x14ac:dyDescent="0.25">
      <c r="A23" s="358"/>
      <c r="B23" s="359"/>
      <c r="C23" s="192"/>
      <c r="D23" s="360"/>
      <c r="E23" s="361"/>
      <c r="F23" s="361"/>
      <c r="G23" s="361"/>
      <c r="H23" s="361"/>
      <c r="I23" s="361"/>
      <c r="J23" s="361"/>
      <c r="K23" s="362"/>
      <c r="L23" s="191"/>
      <c r="M23" s="68">
        <v>0</v>
      </c>
      <c r="N23" s="69">
        <v>0</v>
      </c>
    </row>
    <row r="24" spans="1:20" s="193" customFormat="1" x14ac:dyDescent="0.25">
      <c r="A24" s="358"/>
      <c r="B24" s="359"/>
      <c r="C24" s="192"/>
      <c r="D24" s="360"/>
      <c r="E24" s="361"/>
      <c r="F24" s="361"/>
      <c r="G24" s="361"/>
      <c r="H24" s="361"/>
      <c r="I24" s="361"/>
      <c r="J24" s="361"/>
      <c r="K24" s="362"/>
      <c r="L24" s="191"/>
      <c r="M24" s="68">
        <v>0</v>
      </c>
      <c r="N24" s="69">
        <v>0</v>
      </c>
    </row>
    <row r="25" spans="1:20" s="193" customFormat="1" x14ac:dyDescent="0.25">
      <c r="A25" s="358"/>
      <c r="B25" s="359"/>
      <c r="C25" s="192"/>
      <c r="D25" s="360"/>
      <c r="E25" s="361"/>
      <c r="F25" s="361"/>
      <c r="G25" s="361"/>
      <c r="H25" s="361"/>
      <c r="I25" s="361"/>
      <c r="J25" s="361"/>
      <c r="K25" s="362"/>
      <c r="L25" s="191"/>
      <c r="M25" s="68">
        <v>0</v>
      </c>
      <c r="N25" s="69">
        <v>0</v>
      </c>
    </row>
    <row r="26" spans="1:20" s="193" customFormat="1" x14ac:dyDescent="0.25">
      <c r="A26" s="358"/>
      <c r="B26" s="359"/>
      <c r="C26" s="192"/>
      <c r="D26" s="360"/>
      <c r="E26" s="361"/>
      <c r="F26" s="361"/>
      <c r="G26" s="361"/>
      <c r="H26" s="361"/>
      <c r="I26" s="361"/>
      <c r="J26" s="361"/>
      <c r="K26" s="362"/>
      <c r="L26" s="191"/>
      <c r="M26" s="68">
        <v>0</v>
      </c>
      <c r="N26" s="69">
        <v>0</v>
      </c>
    </row>
    <row r="27" spans="1:20" s="193" customFormat="1" x14ac:dyDescent="0.25">
      <c r="A27" s="358"/>
      <c r="B27" s="359"/>
      <c r="C27" s="192"/>
      <c r="D27" s="360"/>
      <c r="E27" s="361"/>
      <c r="F27" s="361"/>
      <c r="G27" s="361"/>
      <c r="H27" s="361"/>
      <c r="I27" s="361"/>
      <c r="J27" s="361"/>
      <c r="K27" s="362"/>
      <c r="L27" s="191"/>
      <c r="M27" s="68">
        <v>0</v>
      </c>
      <c r="N27" s="69">
        <v>0</v>
      </c>
    </row>
    <row r="28" spans="1:20" s="193" customFormat="1" x14ac:dyDescent="0.25">
      <c r="A28" s="358"/>
      <c r="B28" s="359"/>
      <c r="C28" s="192"/>
      <c r="D28" s="360"/>
      <c r="E28" s="361"/>
      <c r="F28" s="361"/>
      <c r="G28" s="361"/>
      <c r="H28" s="361"/>
      <c r="I28" s="361"/>
      <c r="J28" s="361"/>
      <c r="K28" s="362"/>
      <c r="L28" s="191"/>
      <c r="M28" s="68">
        <v>0</v>
      </c>
      <c r="N28" s="69">
        <v>0</v>
      </c>
    </row>
    <row r="29" spans="1:20" s="193" customFormat="1" x14ac:dyDescent="0.25">
      <c r="A29" s="358"/>
      <c r="B29" s="359"/>
      <c r="C29" s="192"/>
      <c r="D29" s="360"/>
      <c r="E29" s="361"/>
      <c r="F29" s="361"/>
      <c r="G29" s="361"/>
      <c r="H29" s="361"/>
      <c r="I29" s="361"/>
      <c r="J29" s="361"/>
      <c r="K29" s="362"/>
      <c r="L29" s="191"/>
      <c r="M29" s="68">
        <v>0</v>
      </c>
      <c r="N29" s="69">
        <v>0</v>
      </c>
    </row>
    <row r="30" spans="1:20" s="193" customFormat="1" x14ac:dyDescent="0.25">
      <c r="A30" s="358"/>
      <c r="B30" s="359"/>
      <c r="C30" s="192"/>
      <c r="D30" s="360"/>
      <c r="E30" s="361"/>
      <c r="F30" s="361"/>
      <c r="G30" s="361"/>
      <c r="H30" s="361"/>
      <c r="I30" s="361"/>
      <c r="J30" s="361"/>
      <c r="K30" s="362"/>
      <c r="L30" s="191"/>
      <c r="M30" s="68">
        <v>0</v>
      </c>
      <c r="N30" s="69">
        <v>0</v>
      </c>
    </row>
    <row r="31" spans="1:20" s="193" customFormat="1" x14ac:dyDescent="0.25">
      <c r="A31" s="358"/>
      <c r="B31" s="359"/>
      <c r="C31" s="192"/>
      <c r="D31" s="360"/>
      <c r="E31" s="361"/>
      <c r="F31" s="361"/>
      <c r="G31" s="361"/>
      <c r="H31" s="361"/>
      <c r="I31" s="361"/>
      <c r="J31" s="361"/>
      <c r="K31" s="362"/>
      <c r="L31" s="191"/>
      <c r="M31" s="68">
        <v>0</v>
      </c>
      <c r="N31" s="69">
        <v>0</v>
      </c>
    </row>
    <row r="32" spans="1:20" s="193" customFormat="1" x14ac:dyDescent="0.25">
      <c r="A32" s="358"/>
      <c r="B32" s="359"/>
      <c r="C32" s="192"/>
      <c r="D32" s="360"/>
      <c r="E32" s="361"/>
      <c r="F32" s="361"/>
      <c r="G32" s="361"/>
      <c r="H32" s="361"/>
      <c r="I32" s="361"/>
      <c r="J32" s="361"/>
      <c r="K32" s="362"/>
      <c r="L32" s="191"/>
      <c r="M32" s="68">
        <v>0</v>
      </c>
      <c r="N32" s="69">
        <v>0</v>
      </c>
    </row>
    <row r="33" spans="1:14" s="193" customFormat="1" x14ac:dyDescent="0.25">
      <c r="A33" s="358"/>
      <c r="B33" s="359"/>
      <c r="C33" s="192"/>
      <c r="D33" s="360"/>
      <c r="E33" s="361"/>
      <c r="F33" s="361"/>
      <c r="G33" s="361"/>
      <c r="H33" s="361"/>
      <c r="I33" s="361"/>
      <c r="J33" s="361"/>
      <c r="K33" s="362"/>
      <c r="L33" s="191"/>
      <c r="M33" s="68">
        <v>0</v>
      </c>
      <c r="N33" s="69">
        <v>0</v>
      </c>
    </row>
    <row r="34" spans="1:14" s="193" customFormat="1" x14ac:dyDescent="0.25">
      <c r="A34" s="358"/>
      <c r="B34" s="359"/>
      <c r="C34" s="192"/>
      <c r="D34" s="360"/>
      <c r="E34" s="361"/>
      <c r="F34" s="361"/>
      <c r="G34" s="361"/>
      <c r="H34" s="361"/>
      <c r="I34" s="361"/>
      <c r="J34" s="361"/>
      <c r="K34" s="362"/>
      <c r="L34" s="191"/>
      <c r="M34" s="68">
        <v>0</v>
      </c>
      <c r="N34" s="69">
        <v>0</v>
      </c>
    </row>
    <row r="35" spans="1:14" s="193" customFormat="1" x14ac:dyDescent="0.25">
      <c r="A35" s="358"/>
      <c r="B35" s="359"/>
      <c r="C35" s="192"/>
      <c r="D35" s="360"/>
      <c r="E35" s="361"/>
      <c r="F35" s="361"/>
      <c r="G35" s="361"/>
      <c r="H35" s="361"/>
      <c r="I35" s="361"/>
      <c r="J35" s="361"/>
      <c r="K35" s="362"/>
      <c r="L35" s="191"/>
      <c r="M35" s="68">
        <v>0</v>
      </c>
      <c r="N35" s="69">
        <v>0</v>
      </c>
    </row>
    <row r="36" spans="1:14" s="193" customFormat="1" x14ac:dyDescent="0.25">
      <c r="A36" s="358"/>
      <c r="B36" s="359"/>
      <c r="C36" s="192"/>
      <c r="D36" s="360"/>
      <c r="E36" s="361"/>
      <c r="F36" s="361"/>
      <c r="G36" s="361"/>
      <c r="H36" s="361"/>
      <c r="I36" s="361"/>
      <c r="J36" s="361"/>
      <c r="K36" s="362"/>
      <c r="L36" s="191"/>
      <c r="M36" s="68">
        <v>0</v>
      </c>
      <c r="N36" s="69">
        <v>0</v>
      </c>
    </row>
    <row r="37" spans="1:14" s="193" customFormat="1" x14ac:dyDescent="0.25">
      <c r="A37" s="358"/>
      <c r="B37" s="359"/>
      <c r="C37" s="192"/>
      <c r="D37" s="360"/>
      <c r="E37" s="361"/>
      <c r="F37" s="361"/>
      <c r="G37" s="361"/>
      <c r="H37" s="361"/>
      <c r="I37" s="361"/>
      <c r="J37" s="361"/>
      <c r="K37" s="362"/>
      <c r="L37" s="191"/>
      <c r="M37" s="68">
        <v>0</v>
      </c>
      <c r="N37" s="69">
        <v>0</v>
      </c>
    </row>
    <row r="38" spans="1:14" s="193" customFormat="1" x14ac:dyDescent="0.25">
      <c r="A38" s="358"/>
      <c r="B38" s="359"/>
      <c r="C38" s="192"/>
      <c r="D38" s="360"/>
      <c r="E38" s="361"/>
      <c r="F38" s="361"/>
      <c r="G38" s="361"/>
      <c r="H38" s="361"/>
      <c r="I38" s="361"/>
      <c r="J38" s="361"/>
      <c r="K38" s="362"/>
      <c r="L38" s="191"/>
      <c r="M38" s="68">
        <v>0</v>
      </c>
      <c r="N38" s="69">
        <v>0</v>
      </c>
    </row>
    <row r="39" spans="1:14" s="193" customFormat="1" x14ac:dyDescent="0.25">
      <c r="A39" s="358"/>
      <c r="B39" s="359"/>
      <c r="C39" s="192"/>
      <c r="D39" s="360"/>
      <c r="E39" s="361"/>
      <c r="F39" s="361"/>
      <c r="G39" s="361"/>
      <c r="H39" s="361"/>
      <c r="I39" s="361"/>
      <c r="J39" s="361"/>
      <c r="K39" s="362"/>
      <c r="L39" s="191"/>
      <c r="M39" s="68">
        <v>0</v>
      </c>
      <c r="N39" s="69">
        <v>0</v>
      </c>
    </row>
    <row r="40" spans="1:14" s="193" customFormat="1" x14ac:dyDescent="0.25">
      <c r="A40" s="358"/>
      <c r="B40" s="359"/>
      <c r="C40" s="192"/>
      <c r="D40" s="360"/>
      <c r="E40" s="361"/>
      <c r="F40" s="361"/>
      <c r="G40" s="361"/>
      <c r="H40" s="361"/>
      <c r="I40" s="361"/>
      <c r="J40" s="361"/>
      <c r="K40" s="362"/>
      <c r="L40" s="191"/>
      <c r="M40" s="68">
        <v>0</v>
      </c>
      <c r="N40" s="69">
        <v>0</v>
      </c>
    </row>
    <row r="41" spans="1:14" s="193" customFormat="1" x14ac:dyDescent="0.25">
      <c r="A41" s="358"/>
      <c r="B41" s="359"/>
      <c r="C41" s="192"/>
      <c r="D41" s="360"/>
      <c r="E41" s="361"/>
      <c r="F41" s="361"/>
      <c r="G41" s="361"/>
      <c r="H41" s="361"/>
      <c r="I41" s="361"/>
      <c r="J41" s="361"/>
      <c r="K41" s="362"/>
      <c r="L41" s="191"/>
      <c r="M41" s="68">
        <v>0</v>
      </c>
      <c r="N41" s="69">
        <v>0</v>
      </c>
    </row>
    <row r="42" spans="1:14" s="193" customFormat="1" x14ac:dyDescent="0.25">
      <c r="A42" s="358"/>
      <c r="B42" s="359"/>
      <c r="C42" s="192"/>
      <c r="D42" s="360"/>
      <c r="E42" s="361"/>
      <c r="F42" s="361"/>
      <c r="G42" s="361"/>
      <c r="H42" s="361"/>
      <c r="I42" s="361"/>
      <c r="J42" s="361"/>
      <c r="K42" s="362"/>
      <c r="L42" s="191"/>
      <c r="M42" s="68">
        <v>0</v>
      </c>
      <c r="N42" s="69">
        <v>0</v>
      </c>
    </row>
    <row r="43" spans="1:14" s="193" customFormat="1" x14ac:dyDescent="0.25">
      <c r="A43" s="358"/>
      <c r="B43" s="359"/>
      <c r="C43" s="192"/>
      <c r="D43" s="360"/>
      <c r="E43" s="361"/>
      <c r="F43" s="361"/>
      <c r="G43" s="361"/>
      <c r="H43" s="361"/>
      <c r="I43" s="361"/>
      <c r="J43" s="361"/>
      <c r="K43" s="362"/>
      <c r="L43" s="191"/>
      <c r="M43" s="68">
        <v>0</v>
      </c>
      <c r="N43" s="69">
        <v>0</v>
      </c>
    </row>
    <row r="44" spans="1:14" s="193" customFormat="1" x14ac:dyDescent="0.25">
      <c r="A44" s="358"/>
      <c r="B44" s="359"/>
      <c r="C44" s="192"/>
      <c r="D44" s="360"/>
      <c r="E44" s="361"/>
      <c r="F44" s="361"/>
      <c r="G44" s="361"/>
      <c r="H44" s="361"/>
      <c r="I44" s="361"/>
      <c r="J44" s="361"/>
      <c r="K44" s="362"/>
      <c r="L44" s="191"/>
      <c r="M44" s="68">
        <v>0</v>
      </c>
      <c r="N44" s="69">
        <v>0</v>
      </c>
    </row>
    <row r="45" spans="1:14" s="193" customFormat="1" x14ac:dyDescent="0.25">
      <c r="A45" s="358"/>
      <c r="B45" s="359"/>
      <c r="C45" s="192"/>
      <c r="D45" s="360"/>
      <c r="E45" s="361"/>
      <c r="F45" s="361"/>
      <c r="G45" s="361"/>
      <c r="H45" s="361"/>
      <c r="I45" s="361"/>
      <c r="J45" s="361"/>
      <c r="K45" s="362"/>
      <c r="L45" s="191"/>
      <c r="M45" s="68">
        <v>0</v>
      </c>
      <c r="N45" s="69">
        <v>0</v>
      </c>
    </row>
    <row r="46" spans="1:14" s="193" customFormat="1" x14ac:dyDescent="0.25">
      <c r="A46" s="358"/>
      <c r="B46" s="359"/>
      <c r="C46" s="192"/>
      <c r="D46" s="360"/>
      <c r="E46" s="361"/>
      <c r="F46" s="361"/>
      <c r="G46" s="361"/>
      <c r="H46" s="361"/>
      <c r="I46" s="361"/>
      <c r="J46" s="361"/>
      <c r="K46" s="362"/>
      <c r="L46" s="191"/>
      <c r="M46" s="68">
        <v>0</v>
      </c>
      <c r="N46" s="69">
        <v>0</v>
      </c>
    </row>
    <row r="47" spans="1:14" s="193" customFormat="1" x14ac:dyDescent="0.25">
      <c r="A47" s="358"/>
      <c r="B47" s="359"/>
      <c r="C47" s="192"/>
      <c r="D47" s="360"/>
      <c r="E47" s="361"/>
      <c r="F47" s="361"/>
      <c r="G47" s="361"/>
      <c r="H47" s="361"/>
      <c r="I47" s="361"/>
      <c r="J47" s="361"/>
      <c r="K47" s="362"/>
      <c r="L47" s="191"/>
      <c r="M47" s="68">
        <v>0</v>
      </c>
      <c r="N47" s="69">
        <v>0</v>
      </c>
    </row>
    <row r="48" spans="1:14" s="193" customFormat="1" x14ac:dyDescent="0.25">
      <c r="A48" s="358"/>
      <c r="B48" s="359"/>
      <c r="C48" s="192"/>
      <c r="D48" s="360"/>
      <c r="E48" s="361"/>
      <c r="F48" s="361"/>
      <c r="G48" s="361"/>
      <c r="H48" s="361"/>
      <c r="I48" s="361"/>
      <c r="J48" s="361"/>
      <c r="K48" s="362"/>
      <c r="L48" s="191"/>
      <c r="M48" s="68">
        <v>0</v>
      </c>
      <c r="N48" s="69">
        <v>0</v>
      </c>
    </row>
    <row r="49" spans="1:15" s="193" customFormat="1" x14ac:dyDescent="0.25">
      <c r="A49" s="358"/>
      <c r="B49" s="359"/>
      <c r="C49" s="192"/>
      <c r="D49" s="360"/>
      <c r="E49" s="361"/>
      <c r="F49" s="361"/>
      <c r="G49" s="361"/>
      <c r="H49" s="361"/>
      <c r="I49" s="361"/>
      <c r="J49" s="361"/>
      <c r="K49" s="362"/>
      <c r="L49" s="191"/>
      <c r="M49" s="68">
        <v>0</v>
      </c>
      <c r="N49" s="69">
        <v>0</v>
      </c>
    </row>
    <row r="50" spans="1:15" s="193" customFormat="1" x14ac:dyDescent="0.25">
      <c r="A50" s="358"/>
      <c r="B50" s="359"/>
      <c r="C50" s="192"/>
      <c r="D50" s="360"/>
      <c r="E50" s="361"/>
      <c r="F50" s="361"/>
      <c r="G50" s="361"/>
      <c r="H50" s="361"/>
      <c r="I50" s="361"/>
      <c r="J50" s="361"/>
      <c r="K50" s="362"/>
      <c r="L50" s="191"/>
      <c r="M50" s="68">
        <v>0</v>
      </c>
      <c r="N50" s="69">
        <v>0</v>
      </c>
    </row>
    <row r="51" spans="1:15" s="193" customFormat="1" x14ac:dyDescent="0.25">
      <c r="A51" s="358"/>
      <c r="B51" s="359"/>
      <c r="C51" s="192"/>
      <c r="D51" s="360"/>
      <c r="E51" s="361"/>
      <c r="F51" s="361"/>
      <c r="G51" s="361"/>
      <c r="H51" s="361"/>
      <c r="I51" s="361"/>
      <c r="J51" s="361"/>
      <c r="K51" s="362"/>
      <c r="L51" s="191"/>
      <c r="M51" s="68">
        <v>0</v>
      </c>
      <c r="N51" s="69">
        <v>0</v>
      </c>
    </row>
    <row r="52" spans="1:15" s="193" customFormat="1" x14ac:dyDescent="0.25">
      <c r="A52" s="358"/>
      <c r="B52" s="359"/>
      <c r="C52" s="192"/>
      <c r="D52" s="360"/>
      <c r="E52" s="361"/>
      <c r="F52" s="361"/>
      <c r="G52" s="361"/>
      <c r="H52" s="361"/>
      <c r="I52" s="361"/>
      <c r="J52" s="361"/>
      <c r="K52" s="362"/>
      <c r="L52" s="191"/>
      <c r="M52" s="68">
        <v>0</v>
      </c>
      <c r="N52" s="69">
        <v>0</v>
      </c>
    </row>
    <row r="53" spans="1:15" s="193" customFormat="1" x14ac:dyDescent="0.25">
      <c r="A53" s="358"/>
      <c r="B53" s="359"/>
      <c r="C53" s="192"/>
      <c r="D53" s="360"/>
      <c r="E53" s="361"/>
      <c r="F53" s="361"/>
      <c r="G53" s="361"/>
      <c r="H53" s="361"/>
      <c r="I53" s="361"/>
      <c r="J53" s="361"/>
      <c r="K53" s="362"/>
      <c r="L53" s="191"/>
      <c r="M53" s="68">
        <v>0</v>
      </c>
      <c r="N53" s="69">
        <v>0</v>
      </c>
    </row>
    <row r="54" spans="1:15" s="193" customFormat="1" x14ac:dyDescent="0.25">
      <c r="A54" s="358"/>
      <c r="B54" s="359"/>
      <c r="C54" s="192"/>
      <c r="D54" s="360"/>
      <c r="E54" s="361"/>
      <c r="F54" s="361"/>
      <c r="G54" s="361"/>
      <c r="H54" s="361"/>
      <c r="I54" s="361"/>
      <c r="J54" s="361"/>
      <c r="K54" s="362"/>
      <c r="L54" s="191"/>
      <c r="M54" s="68">
        <v>0</v>
      </c>
      <c r="N54" s="69">
        <v>0</v>
      </c>
    </row>
    <row r="55" spans="1:15" s="193" customFormat="1" x14ac:dyDescent="0.25">
      <c r="A55" s="358"/>
      <c r="B55" s="359"/>
      <c r="C55" s="192"/>
      <c r="D55" s="360"/>
      <c r="E55" s="361"/>
      <c r="F55" s="361"/>
      <c r="G55" s="361"/>
      <c r="H55" s="361"/>
      <c r="I55" s="361"/>
      <c r="J55" s="361"/>
      <c r="K55" s="362"/>
      <c r="L55" s="191"/>
      <c r="M55" s="68">
        <v>0</v>
      </c>
      <c r="N55" s="69">
        <v>0</v>
      </c>
    </row>
    <row r="56" spans="1:15" s="193" customFormat="1" x14ac:dyDescent="0.25">
      <c r="A56" s="358"/>
      <c r="B56" s="359"/>
      <c r="C56" s="192"/>
      <c r="D56" s="360"/>
      <c r="E56" s="361"/>
      <c r="F56" s="361"/>
      <c r="G56" s="361"/>
      <c r="H56" s="361"/>
      <c r="I56" s="361"/>
      <c r="J56" s="361"/>
      <c r="K56" s="362"/>
      <c r="L56" s="191"/>
      <c r="M56" s="68">
        <v>0</v>
      </c>
      <c r="N56" s="69">
        <v>0</v>
      </c>
    </row>
    <row r="57" spans="1:15" ht="14.45" customHeight="1" x14ac:dyDescent="0.25">
      <c r="A57" s="63"/>
      <c r="B57" s="42"/>
      <c r="C57" s="42"/>
      <c r="D57" s="42"/>
      <c r="E57" s="42"/>
      <c r="F57" s="42"/>
      <c r="G57" s="42"/>
      <c r="H57" s="42"/>
      <c r="I57" s="64"/>
      <c r="J57" s="350" t="s">
        <v>101</v>
      </c>
      <c r="K57" s="350"/>
      <c r="L57" s="350"/>
      <c r="M57" s="350"/>
      <c r="N57" s="65">
        <f>SUM(M21:M56)</f>
        <v>0</v>
      </c>
    </row>
    <row r="58" spans="1:15" x14ac:dyDescent="0.25">
      <c r="A58" s="63"/>
      <c r="B58" s="42"/>
      <c r="C58" s="42"/>
      <c r="D58" s="42"/>
      <c r="E58" s="42"/>
      <c r="F58" s="42"/>
      <c r="G58" s="42"/>
      <c r="H58" s="42"/>
      <c r="I58" s="64"/>
      <c r="J58" s="386" t="s">
        <v>102</v>
      </c>
      <c r="K58" s="386"/>
      <c r="L58" s="386"/>
      <c r="M58" s="386"/>
      <c r="N58" s="66">
        <f>SUM(N21:N56)</f>
        <v>0</v>
      </c>
    </row>
    <row r="59" spans="1:15" x14ac:dyDescent="0.25">
      <c r="A59" s="63"/>
      <c r="B59" s="42"/>
      <c r="C59" s="42"/>
      <c r="D59" s="42"/>
      <c r="E59" s="42"/>
      <c r="F59" s="42"/>
      <c r="G59" s="42"/>
      <c r="H59" s="42"/>
      <c r="I59" s="67"/>
      <c r="J59" s="350" t="s">
        <v>103</v>
      </c>
      <c r="K59" s="350"/>
      <c r="L59" s="350"/>
      <c r="M59" s="350"/>
      <c r="N59" s="65">
        <f>N57+N58</f>
        <v>0</v>
      </c>
      <c r="O59" s="45"/>
    </row>
    <row r="60" spans="1:15" x14ac:dyDescent="0.25">
      <c r="B60" s="56"/>
      <c r="C60" s="1"/>
      <c r="D60" s="2"/>
      <c r="E60" s="2"/>
      <c r="F60" s="2"/>
      <c r="G60" s="2"/>
      <c r="H60" s="2"/>
      <c r="I60" s="57"/>
      <c r="J60" s="57"/>
      <c r="K60" s="57"/>
      <c r="L60" s="57"/>
      <c r="M60" s="9"/>
    </row>
    <row r="61" spans="1:15" x14ac:dyDescent="0.25">
      <c r="A61" s="351" t="s">
        <v>70</v>
      </c>
      <c r="B61" s="351"/>
      <c r="C61" s="351"/>
      <c r="D61" s="351"/>
      <c r="E61" s="351"/>
      <c r="F61" s="351"/>
      <c r="G61" s="351"/>
      <c r="H61" s="351"/>
      <c r="I61" s="351"/>
      <c r="J61" s="351"/>
      <c r="K61" s="351"/>
      <c r="L61" s="39"/>
      <c r="M61" s="39"/>
      <c r="N61" s="39"/>
    </row>
    <row r="62" spans="1:15" x14ac:dyDescent="0.25">
      <c r="A62" s="363" t="s">
        <v>48</v>
      </c>
      <c r="B62" s="364"/>
      <c r="C62" s="364"/>
      <c r="D62" s="364"/>
      <c r="E62" s="365"/>
      <c r="F62" s="355" t="s">
        <v>44</v>
      </c>
      <c r="G62" s="355"/>
      <c r="H62" s="372" t="s">
        <v>45</v>
      </c>
      <c r="I62" s="373"/>
      <c r="J62" s="354" t="s">
        <v>43</v>
      </c>
      <c r="K62" s="355"/>
      <c r="L62" s="36"/>
    </row>
    <row r="63" spans="1:15" x14ac:dyDescent="0.25">
      <c r="A63" s="34">
        <v>1</v>
      </c>
      <c r="B63" s="366" t="s">
        <v>50</v>
      </c>
      <c r="C63" s="366"/>
      <c r="D63" s="366"/>
      <c r="E63" s="367"/>
      <c r="F63" s="390">
        <f>SUMIF(L21:L56,"=1",M21:M56)</f>
        <v>0</v>
      </c>
      <c r="G63" s="391"/>
      <c r="H63" s="392">
        <f>SUMIF(L21:L56,"=1",N21:N56)</f>
        <v>0</v>
      </c>
      <c r="I63" s="393"/>
      <c r="J63" s="390">
        <f>SUM(F63:I63)</f>
        <v>0</v>
      </c>
      <c r="K63" s="391"/>
      <c r="L63" s="9"/>
    </row>
    <row r="64" spans="1:15" x14ac:dyDescent="0.25">
      <c r="A64" s="34">
        <v>2</v>
      </c>
      <c r="B64" s="368" t="s">
        <v>75</v>
      </c>
      <c r="C64" s="368"/>
      <c r="D64" s="368"/>
      <c r="E64" s="369"/>
      <c r="F64" s="390">
        <f>SUMIF(L21:L56,"=2",M21:M56)</f>
        <v>0</v>
      </c>
      <c r="G64" s="391"/>
      <c r="H64" s="392">
        <f>SUMIF(L21:L56,"=2",N21:N56)</f>
        <v>0</v>
      </c>
      <c r="I64" s="393"/>
      <c r="J64" s="390">
        <f t="shared" ref="J64:J67" si="0">SUM(F64:I64)</f>
        <v>0</v>
      </c>
      <c r="K64" s="391"/>
      <c r="L64" s="9"/>
    </row>
    <row r="65" spans="1:14" x14ac:dyDescent="0.25">
      <c r="A65" s="34">
        <v>3</v>
      </c>
      <c r="B65" s="368" t="s">
        <v>49</v>
      </c>
      <c r="C65" s="368"/>
      <c r="D65" s="368"/>
      <c r="E65" s="369"/>
      <c r="F65" s="390">
        <f>SUMIF(L21:L56,"=3",M21:M56)</f>
        <v>0</v>
      </c>
      <c r="G65" s="391"/>
      <c r="H65" s="392">
        <f>SUMIF(L21:L56,"=3",N21:N56)</f>
        <v>0</v>
      </c>
      <c r="I65" s="393"/>
      <c r="J65" s="390">
        <f t="shared" si="0"/>
        <v>0</v>
      </c>
      <c r="K65" s="391"/>
      <c r="L65" s="9"/>
    </row>
    <row r="66" spans="1:14" x14ac:dyDescent="0.25">
      <c r="A66" s="34">
        <v>4</v>
      </c>
      <c r="B66" s="368" t="s">
        <v>86</v>
      </c>
      <c r="C66" s="368"/>
      <c r="D66" s="368"/>
      <c r="E66" s="369"/>
      <c r="F66" s="390">
        <f>SUMIF(L21:L56,"=4",M21:M56)</f>
        <v>0</v>
      </c>
      <c r="G66" s="391"/>
      <c r="H66" s="392">
        <f>SUMIF(L21:L56,"=4",N21:N56)</f>
        <v>0</v>
      </c>
      <c r="I66" s="393"/>
      <c r="J66" s="390">
        <f t="shared" si="0"/>
        <v>0</v>
      </c>
      <c r="K66" s="391"/>
      <c r="L66" s="9"/>
    </row>
    <row r="67" spans="1:14" x14ac:dyDescent="0.25">
      <c r="A67" s="242">
        <v>5</v>
      </c>
      <c r="B67" s="370" t="s">
        <v>107</v>
      </c>
      <c r="C67" s="370"/>
      <c r="D67" s="370"/>
      <c r="E67" s="371"/>
      <c r="F67" s="390">
        <f>SUMIF(L21:L56,"=5",M21:M56)</f>
        <v>0</v>
      </c>
      <c r="G67" s="391"/>
      <c r="H67" s="392">
        <f>SUMIF(L21:L56,"=5",N21:N56)</f>
        <v>0</v>
      </c>
      <c r="I67" s="393"/>
      <c r="J67" s="390">
        <f t="shared" si="0"/>
        <v>0</v>
      </c>
      <c r="K67" s="391"/>
      <c r="L67" s="9"/>
    </row>
    <row r="68" spans="1:14" ht="6" customHeight="1" x14ac:dyDescent="0.25"/>
    <row r="69" spans="1:14" x14ac:dyDescent="0.25">
      <c r="L69" s="39"/>
      <c r="M69" s="39"/>
      <c r="N69" s="39"/>
    </row>
    <row r="70" spans="1:14" ht="14.45" customHeight="1" x14ac:dyDescent="0.25">
      <c r="L70" s="42"/>
      <c r="M70" s="42"/>
      <c r="N70" s="42"/>
    </row>
    <row r="71" spans="1:14" x14ac:dyDescent="0.25">
      <c r="A71" s="40"/>
      <c r="B71" s="42"/>
      <c r="C71" s="42"/>
      <c r="D71" s="42"/>
      <c r="E71" s="42"/>
      <c r="F71" s="42"/>
      <c r="G71" s="42"/>
      <c r="H71" s="42"/>
      <c r="I71" s="42"/>
      <c r="J71" s="42"/>
      <c r="K71" s="42"/>
      <c r="L71" s="42"/>
      <c r="M71" s="42"/>
      <c r="N71" s="42"/>
    </row>
    <row r="72" spans="1:14" x14ac:dyDescent="0.25">
      <c r="A72" s="40"/>
      <c r="M72" s="44"/>
      <c r="N72" s="44"/>
    </row>
    <row r="73" spans="1:14" x14ac:dyDescent="0.25">
      <c r="A73" s="40"/>
      <c r="M73" s="44"/>
      <c r="N73" s="44"/>
    </row>
  </sheetData>
  <sheetProtection algorithmName="SHA-512" hashValue="Vic3tUzQ+2sOePR0syDtpCEUhENq8x6W498AUH8fxVzlWF+P0NMm1ftvwVdQ7M5WBdNN5MDlybVZaPGyZpJ4/g==" saltValue="UEOEBX4AL8WGSRTbxx7jpw==" spinCount="100000" sheet="1" objects="1" scenarios="1" formatRows="0" insertRows="0" deleteRows="0" selectLockedCells="1"/>
  <mergeCells count="126">
    <mergeCell ref="B67:E67"/>
    <mergeCell ref="F67:G67"/>
    <mergeCell ref="H67:I67"/>
    <mergeCell ref="J67:K67"/>
    <mergeCell ref="B63:E63"/>
    <mergeCell ref="F63:G63"/>
    <mergeCell ref="H63:I63"/>
    <mergeCell ref="J63:K63"/>
    <mergeCell ref="B64:E64"/>
    <mergeCell ref="F64:G64"/>
    <mergeCell ref="H64:I64"/>
    <mergeCell ref="J64:K64"/>
    <mergeCell ref="B66:E66"/>
    <mergeCell ref="F66:G66"/>
    <mergeCell ref="H66:I66"/>
    <mergeCell ref="J66:K66"/>
    <mergeCell ref="B65:E65"/>
    <mergeCell ref="F65:G65"/>
    <mergeCell ref="H65:I65"/>
    <mergeCell ref="J65:K65"/>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A51:B51"/>
    <mergeCell ref="D51:K51"/>
    <mergeCell ref="A52:B52"/>
    <mergeCell ref="D52:K52"/>
    <mergeCell ref="A53:B53"/>
    <mergeCell ref="D53:K53"/>
    <mergeCell ref="A48:B48"/>
    <mergeCell ref="D48:K48"/>
    <mergeCell ref="A49:B49"/>
    <mergeCell ref="D49:K49"/>
    <mergeCell ref="A50:B50"/>
    <mergeCell ref="D50:K50"/>
    <mergeCell ref="A45:B45"/>
    <mergeCell ref="D45:K45"/>
    <mergeCell ref="A46:B46"/>
    <mergeCell ref="D46:K46"/>
    <mergeCell ref="A47:B47"/>
    <mergeCell ref="D47:K47"/>
    <mergeCell ref="A42:B42"/>
    <mergeCell ref="D42:K42"/>
    <mergeCell ref="A43:B43"/>
    <mergeCell ref="D43:K43"/>
    <mergeCell ref="A44:B44"/>
    <mergeCell ref="D44:K44"/>
    <mergeCell ref="A39:B39"/>
    <mergeCell ref="D39:K39"/>
    <mergeCell ref="A40:B40"/>
    <mergeCell ref="D40:K40"/>
    <mergeCell ref="A41:B41"/>
    <mergeCell ref="D41:K41"/>
    <mergeCell ref="A36:B36"/>
    <mergeCell ref="D36:K36"/>
    <mergeCell ref="A37:B37"/>
    <mergeCell ref="D37:K37"/>
    <mergeCell ref="A38:B38"/>
    <mergeCell ref="D38:K38"/>
    <mergeCell ref="A33:B33"/>
    <mergeCell ref="D33:K33"/>
    <mergeCell ref="A34:B34"/>
    <mergeCell ref="D34:K34"/>
    <mergeCell ref="A35:B35"/>
    <mergeCell ref="D35:K35"/>
    <mergeCell ref="A30:B30"/>
    <mergeCell ref="D30:K30"/>
    <mergeCell ref="A31:B31"/>
    <mergeCell ref="D31:K31"/>
    <mergeCell ref="A32:B32"/>
    <mergeCell ref="D32:K32"/>
    <mergeCell ref="A27:B27"/>
    <mergeCell ref="D27:K27"/>
    <mergeCell ref="A28:B28"/>
    <mergeCell ref="D28:K28"/>
    <mergeCell ref="A29:B29"/>
    <mergeCell ref="D29:K29"/>
    <mergeCell ref="A24:B24"/>
    <mergeCell ref="D24:K24"/>
    <mergeCell ref="A25:B25"/>
    <mergeCell ref="D25:K25"/>
    <mergeCell ref="A26:B26"/>
    <mergeCell ref="D26:K26"/>
    <mergeCell ref="A21:B21"/>
    <mergeCell ref="D21:K21"/>
    <mergeCell ref="A22:B22"/>
    <mergeCell ref="D22:K22"/>
    <mergeCell ref="A23:B23"/>
    <mergeCell ref="D23:K23"/>
    <mergeCell ref="B15:C15"/>
    <mergeCell ref="D15:I15"/>
    <mergeCell ref="B16:C16"/>
    <mergeCell ref="L16:M16"/>
    <mergeCell ref="A18:N18"/>
    <mergeCell ref="A20:B20"/>
    <mergeCell ref="D20:K20"/>
    <mergeCell ref="B13:C13"/>
    <mergeCell ref="D13:I13"/>
    <mergeCell ref="J13:K13"/>
    <mergeCell ref="L13:N13"/>
    <mergeCell ref="B14:C14"/>
    <mergeCell ref="D14:I14"/>
    <mergeCell ref="B8:C8"/>
    <mergeCell ref="D8:E8"/>
    <mergeCell ref="L8:N8"/>
    <mergeCell ref="B9:C10"/>
    <mergeCell ref="D9:E10"/>
    <mergeCell ref="B12:C12"/>
    <mergeCell ref="A1:B4"/>
    <mergeCell ref="D1:M1"/>
    <mergeCell ref="D2:M2"/>
    <mergeCell ref="D3:M3"/>
    <mergeCell ref="A5:N5"/>
    <mergeCell ref="A7:C7"/>
    <mergeCell ref="D7:E7"/>
  </mergeCells>
  <dataValidations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&amp;L&amp;"Arial,Regular"&amp;8CP-0262 Partial Agreement Change Order DB LLB&amp;C&amp;"Arial,Regular"&amp;8Page &amp;P of &amp;N&amp;R&amp;"Arial,Regular"&amp;8&amp;K000000Revised 01/08/2021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88"/>
  <sheetViews>
    <sheetView showGridLines="0" showRuler="0" view="pageBreakPreview" zoomScaleNormal="100" zoomScaleSheetLayoutView="100" workbookViewId="0">
      <selection activeCell="A76" sqref="A76:S76"/>
    </sheetView>
  </sheetViews>
  <sheetFormatPr defaultColWidth="8.85546875" defaultRowHeight="14.25" x14ac:dyDescent="0.2"/>
  <cols>
    <col min="1" max="1" width="24" style="26" customWidth="1"/>
    <col min="2" max="2" width="11.7109375" style="26" customWidth="1"/>
    <col min="3" max="3" width="2.5703125" style="26" customWidth="1"/>
    <col min="4" max="4" width="10.7109375" style="26" customWidth="1"/>
    <col min="5" max="5" width="8.7109375" style="26" customWidth="1"/>
    <col min="6" max="6" width="8.85546875" style="26" customWidth="1"/>
    <col min="7" max="7" width="2.5703125" style="26" customWidth="1"/>
    <col min="8" max="8" width="10" style="26" customWidth="1"/>
    <col min="9" max="10" width="2.42578125" style="26" customWidth="1"/>
    <col min="11" max="12" width="14.42578125" style="26" customWidth="1"/>
    <col min="13" max="13" width="16.85546875" style="26" customWidth="1"/>
    <col min="14" max="14" width="2.5703125" style="26" customWidth="1"/>
    <col min="15" max="15" width="14.5703125" style="26" customWidth="1"/>
    <col min="16" max="16" width="2.5703125" style="26" customWidth="1"/>
    <col min="17" max="17" width="2.42578125" style="26" customWidth="1"/>
    <col min="18" max="18" width="11.28515625" style="26" customWidth="1"/>
    <col min="19" max="19" width="2.5703125" style="26" customWidth="1"/>
    <col min="20" max="16384" width="8.85546875" style="26"/>
  </cols>
  <sheetData>
    <row r="1" spans="1:19" ht="18" customHeight="1" x14ac:dyDescent="0.2">
      <c r="B1" s="281" t="s">
        <v>12</v>
      </c>
      <c r="C1" s="281"/>
      <c r="D1" s="281"/>
      <c r="E1" s="281"/>
      <c r="F1" s="281"/>
      <c r="G1" s="281"/>
      <c r="H1" s="281"/>
      <c r="I1" s="281"/>
      <c r="J1" s="281"/>
      <c r="K1" s="281"/>
      <c r="L1" s="281"/>
      <c r="M1" s="281"/>
      <c r="N1" s="281"/>
      <c r="O1" s="281"/>
      <c r="P1" s="70"/>
      <c r="Q1" s="70"/>
      <c r="R1" s="70"/>
    </row>
    <row r="2" spans="1:19" ht="14.45" customHeight="1" x14ac:dyDescent="0.2">
      <c r="B2" s="282" t="s">
        <v>13</v>
      </c>
      <c r="C2" s="282"/>
      <c r="D2" s="282"/>
      <c r="E2" s="282"/>
      <c r="F2" s="282"/>
      <c r="G2" s="282"/>
      <c r="H2" s="282"/>
      <c r="I2" s="282"/>
      <c r="J2" s="282"/>
      <c r="K2" s="282"/>
      <c r="L2" s="282"/>
      <c r="M2" s="282"/>
      <c r="N2" s="282"/>
      <c r="O2" s="282"/>
      <c r="P2" s="71"/>
      <c r="Q2" s="71"/>
      <c r="R2" s="71"/>
    </row>
    <row r="3" spans="1:19" ht="14.45" customHeight="1" x14ac:dyDescent="0.2">
      <c r="B3" s="282" t="s">
        <v>14</v>
      </c>
      <c r="C3" s="282"/>
      <c r="D3" s="282"/>
      <c r="E3" s="282"/>
      <c r="F3" s="282"/>
      <c r="G3" s="282"/>
      <c r="H3" s="282"/>
      <c r="I3" s="282"/>
      <c r="J3" s="282"/>
      <c r="K3" s="282"/>
      <c r="L3" s="282"/>
      <c r="M3" s="282"/>
      <c r="N3" s="282"/>
      <c r="O3" s="282"/>
      <c r="P3" s="71"/>
      <c r="Q3" s="71"/>
      <c r="R3" s="71"/>
    </row>
    <row r="4" spans="1:19" ht="15" thickBot="1" x14ac:dyDescent="0.25"/>
    <row r="5" spans="1:19" ht="22.5" customHeight="1" x14ac:dyDescent="0.25">
      <c r="A5" s="464" t="s">
        <v>58</v>
      </c>
      <c r="B5" s="465"/>
      <c r="C5" s="465"/>
      <c r="D5" s="465"/>
      <c r="E5" s="465"/>
      <c r="F5" s="465"/>
      <c r="G5" s="465"/>
      <c r="H5" s="465"/>
      <c r="I5" s="465"/>
      <c r="J5" s="465"/>
      <c r="K5" s="465"/>
      <c r="L5" s="465"/>
      <c r="M5" s="465"/>
      <c r="N5" s="465"/>
      <c r="O5" s="465"/>
      <c r="P5" s="465"/>
      <c r="Q5" s="465"/>
      <c r="R5" s="465"/>
      <c r="S5" s="72"/>
    </row>
    <row r="6" spans="1:19" ht="22.5" customHeight="1" thickBot="1" x14ac:dyDescent="0.3">
      <c r="A6" s="466" t="s">
        <v>73</v>
      </c>
      <c r="B6" s="467"/>
      <c r="C6" s="467"/>
      <c r="D6" s="467"/>
      <c r="E6" s="467"/>
      <c r="F6" s="467"/>
      <c r="G6" s="467"/>
      <c r="H6" s="467"/>
      <c r="I6" s="467"/>
      <c r="J6" s="467"/>
      <c r="K6" s="467"/>
      <c r="L6" s="467"/>
      <c r="M6" s="467"/>
      <c r="N6" s="467"/>
      <c r="O6" s="467"/>
      <c r="P6" s="467"/>
      <c r="Q6" s="467"/>
      <c r="R6" s="467"/>
      <c r="S6" s="73"/>
    </row>
    <row r="7" spans="1:19" ht="6.6" customHeight="1" thickBot="1" x14ac:dyDescent="0.25"/>
    <row r="8" spans="1:19" s="22" customFormat="1" ht="15" customHeight="1" thickBot="1" x14ac:dyDescent="0.25">
      <c r="A8" s="139" t="s">
        <v>1</v>
      </c>
      <c r="B8" s="469">
        <f>'CP-0262 PACO DB LLB'!L13</f>
        <v>0</v>
      </c>
      <c r="C8" s="469"/>
      <c r="D8" s="27" t="s">
        <v>20</v>
      </c>
      <c r="E8" s="468">
        <f>'CP-0262 PACO DB LLB'!L9</f>
        <v>0</v>
      </c>
      <c r="F8" s="468"/>
      <c r="G8" s="28"/>
      <c r="H8" s="468" t="s">
        <v>52</v>
      </c>
      <c r="I8" s="468"/>
      <c r="J8" s="468"/>
      <c r="K8" s="468"/>
      <c r="L8" s="468"/>
      <c r="M8" s="471" t="str">
        <f>IF('CP-0262 PACO DB LLB'!A56="","",'CP-0262 PACO DB LLB'!A56)</f>
        <v/>
      </c>
      <c r="N8" s="472"/>
      <c r="O8" s="472"/>
      <c r="P8" s="472"/>
      <c r="Q8" s="472"/>
      <c r="R8" s="472"/>
      <c r="S8" s="473"/>
    </row>
    <row r="9" spans="1:19" s="22" customFormat="1" ht="34.5" customHeight="1" x14ac:dyDescent="0.2">
      <c r="A9" s="29" t="s">
        <v>18</v>
      </c>
      <c r="B9" s="353">
        <f>'CP-0262 PACO DB LLB'!E9</f>
        <v>0</v>
      </c>
      <c r="C9" s="353"/>
      <c r="D9" s="353"/>
      <c r="E9" s="353"/>
      <c r="F9" s="353"/>
      <c r="G9" s="30"/>
      <c r="H9" s="41" t="s">
        <v>23</v>
      </c>
      <c r="I9" s="41"/>
      <c r="J9" s="41"/>
      <c r="K9" s="470">
        <f>'CP-0262 PACO DB LLB'!E10</f>
        <v>0</v>
      </c>
      <c r="L9" s="470"/>
      <c r="M9" s="470"/>
      <c r="N9" s="21"/>
      <c r="O9" s="462" t="s">
        <v>140</v>
      </c>
      <c r="P9" s="462"/>
      <c r="Q9" s="462"/>
      <c r="R9" s="470">
        <f>'CP-0262 PACO DB LLB'!F13</f>
        <v>0</v>
      </c>
      <c r="S9" s="476"/>
    </row>
    <row r="10" spans="1:19" s="22" customFormat="1" ht="24.75" customHeight="1" x14ac:dyDescent="0.2">
      <c r="A10" s="29" t="s">
        <v>139</v>
      </c>
      <c r="B10" s="353">
        <f>'CP-0262 PACO DB LLB'!E11</f>
        <v>0</v>
      </c>
      <c r="C10" s="353"/>
      <c r="D10" s="353"/>
      <c r="E10" s="353"/>
      <c r="F10" s="353"/>
      <c r="G10" s="30"/>
      <c r="H10" s="352" t="s">
        <v>24</v>
      </c>
      <c r="I10" s="352"/>
      <c r="J10" s="352"/>
      <c r="K10" s="352"/>
      <c r="L10" s="463">
        <f>'CP-0262 PACO DB LLB'!M29</f>
        <v>0</v>
      </c>
      <c r="M10" s="463"/>
      <c r="N10" s="15"/>
      <c r="O10" s="339" t="s">
        <v>25</v>
      </c>
      <c r="P10" s="339"/>
      <c r="Q10" s="339"/>
      <c r="R10" s="477">
        <f>'CP-0262 PACO DB LLB'!M40</f>
        <v>0</v>
      </c>
      <c r="S10" s="478"/>
    </row>
    <row r="11" spans="1:19" s="22" customFormat="1" ht="12" x14ac:dyDescent="0.2">
      <c r="A11" s="29" t="s">
        <v>19</v>
      </c>
      <c r="B11" s="352">
        <f>'CP-0262 PACO DB LLB'!D7</f>
        <v>0</v>
      </c>
      <c r="C11" s="352"/>
      <c r="D11" s="352"/>
      <c r="E11" s="352"/>
      <c r="F11" s="352"/>
      <c r="G11" s="30"/>
      <c r="H11" s="41" t="s">
        <v>91</v>
      </c>
      <c r="I11" s="41"/>
      <c r="J11" s="41"/>
      <c r="K11" s="41"/>
      <c r="L11" s="41"/>
      <c r="M11" s="203" t="e">
        <f>H62+R62</f>
        <v>#DIV/0!</v>
      </c>
      <c r="N11" s="200"/>
      <c r="O11" s="198" t="s">
        <v>92</v>
      </c>
      <c r="P11" s="196"/>
      <c r="Q11" s="337"/>
      <c r="R11" s="337"/>
      <c r="S11" s="457"/>
    </row>
    <row r="12" spans="1:19" s="22" customFormat="1" ht="12" customHeight="1" x14ac:dyDescent="0.2">
      <c r="A12" s="474" t="s">
        <v>135</v>
      </c>
      <c r="B12" s="244"/>
      <c r="C12" s="244"/>
      <c r="D12" s="244"/>
      <c r="E12" s="244"/>
      <c r="F12" s="244"/>
      <c r="G12" s="245"/>
      <c r="H12" s="41" t="s">
        <v>91</v>
      </c>
      <c r="I12" s="41"/>
      <c r="J12" s="41"/>
      <c r="K12" s="41"/>
      <c r="L12" s="41"/>
      <c r="M12" s="204" t="e">
        <f>H64+R64+H65+R65</f>
        <v>#DIV/0!</v>
      </c>
      <c r="N12" s="200"/>
      <c r="O12" s="199" t="s">
        <v>94</v>
      </c>
      <c r="P12" s="195"/>
      <c r="Q12" s="195"/>
      <c r="R12" s="195"/>
      <c r="S12" s="197"/>
    </row>
    <row r="13" spans="1:19" s="22" customFormat="1" ht="15" customHeight="1" x14ac:dyDescent="0.2">
      <c r="A13" s="475"/>
      <c r="B13" s="243"/>
      <c r="C13" s="461">
        <f>'CP-0262 PACO DB LLB'!J25</f>
        <v>0</v>
      </c>
      <c r="D13" s="461"/>
      <c r="E13" s="461"/>
      <c r="F13" s="461"/>
      <c r="G13" s="194"/>
      <c r="H13" s="41" t="s">
        <v>91</v>
      </c>
      <c r="I13" s="41"/>
      <c r="J13" s="41"/>
      <c r="K13" s="41"/>
      <c r="L13" s="41"/>
      <c r="M13" s="204" t="e">
        <f>H63+R63</f>
        <v>#DIV/0!</v>
      </c>
      <c r="N13" s="200"/>
      <c r="O13" s="198" t="s">
        <v>93</v>
      </c>
      <c r="P13" s="196"/>
      <c r="Q13" s="337"/>
      <c r="R13" s="337"/>
      <c r="S13" s="457"/>
    </row>
    <row r="14" spans="1:19" s="22" customFormat="1" ht="15.75" customHeight="1" thickBot="1" x14ac:dyDescent="0.25">
      <c r="A14" s="246"/>
      <c r="B14" s="31"/>
      <c r="C14" s="31"/>
      <c r="D14" s="31"/>
      <c r="E14" s="31"/>
      <c r="F14" s="31"/>
      <c r="G14" s="31"/>
      <c r="H14" s="32"/>
      <c r="I14" s="32"/>
      <c r="J14" s="32"/>
      <c r="K14" s="32"/>
      <c r="L14" s="32"/>
      <c r="M14" s="32"/>
      <c r="N14" s="33"/>
      <c r="O14" s="33"/>
      <c r="P14" s="33"/>
      <c r="Q14" s="32"/>
      <c r="R14" s="32"/>
      <c r="S14" s="20"/>
    </row>
    <row r="15" spans="1:19" s="77" customFormat="1" ht="7.5" customHeight="1" thickBot="1" x14ac:dyDescent="0.3">
      <c r="A15" s="74"/>
      <c r="B15" s="75"/>
      <c r="C15" s="75"/>
      <c r="D15" s="75"/>
      <c r="E15" s="75"/>
      <c r="F15" s="75"/>
      <c r="G15" s="75"/>
      <c r="H15" s="134"/>
      <c r="I15" s="134"/>
      <c r="J15" s="134"/>
      <c r="K15" s="134"/>
      <c r="L15" s="134"/>
      <c r="M15" s="134"/>
      <c r="N15" s="134"/>
      <c r="O15" s="134"/>
      <c r="P15" s="134"/>
      <c r="Q15" s="134"/>
      <c r="R15" s="134"/>
      <c r="S15" s="177"/>
    </row>
    <row r="16" spans="1:19" s="179" customFormat="1" ht="24" customHeight="1" x14ac:dyDescent="0.2">
      <c r="A16" s="449" t="s">
        <v>137</v>
      </c>
      <c r="B16" s="450"/>
      <c r="C16" s="450"/>
      <c r="D16" s="450"/>
      <c r="E16" s="455">
        <f>SUM(O62:P66)</f>
        <v>0</v>
      </c>
      <c r="F16" s="456"/>
      <c r="G16" s="178"/>
      <c r="H16" s="458" t="s">
        <v>51</v>
      </c>
      <c r="I16" s="458"/>
      <c r="J16" s="458"/>
      <c r="K16" s="458"/>
      <c r="L16" s="458"/>
      <c r="M16" s="231">
        <f>L10</f>
        <v>0</v>
      </c>
      <c r="N16" s="201"/>
      <c r="O16" s="459"/>
      <c r="P16" s="459"/>
      <c r="Q16" s="459"/>
      <c r="R16" s="459"/>
      <c r="S16" s="460"/>
    </row>
    <row r="17" spans="1:19" s="22" customFormat="1" ht="12.75" thickBot="1" x14ac:dyDescent="0.25">
      <c r="A17" s="19"/>
      <c r="B17" s="31"/>
      <c r="C17" s="31"/>
      <c r="D17" s="31"/>
      <c r="E17" s="31"/>
      <c r="F17" s="31"/>
      <c r="G17" s="31"/>
      <c r="H17" s="32"/>
      <c r="I17" s="32"/>
      <c r="J17" s="32"/>
      <c r="K17" s="32"/>
      <c r="L17" s="32"/>
      <c r="M17" s="32"/>
      <c r="N17" s="33"/>
      <c r="O17" s="33"/>
      <c r="P17" s="33"/>
      <c r="Q17" s="32"/>
      <c r="R17" s="32"/>
      <c r="S17" s="20"/>
    </row>
    <row r="18" spans="1:19" s="77" customFormat="1" ht="7.5" customHeight="1" thickBot="1" x14ac:dyDescent="0.3">
      <c r="A18" s="74"/>
      <c r="B18" s="75"/>
      <c r="C18" s="75"/>
      <c r="D18" s="75"/>
      <c r="E18" s="75"/>
      <c r="F18" s="75"/>
      <c r="G18" s="75"/>
      <c r="H18" s="75"/>
      <c r="I18" s="75"/>
      <c r="J18" s="75"/>
      <c r="K18" s="75"/>
      <c r="L18" s="75"/>
      <c r="M18" s="75"/>
      <c r="N18" s="75"/>
      <c r="O18" s="75"/>
      <c r="P18" s="75"/>
      <c r="Q18" s="75"/>
      <c r="R18" s="75"/>
      <c r="S18" s="76"/>
    </row>
    <row r="19" spans="1:19" s="22" customFormat="1" ht="12" customHeight="1" thickBot="1" x14ac:dyDescent="0.25">
      <c r="A19" s="133"/>
      <c r="B19" s="134"/>
      <c r="C19" s="134"/>
      <c r="D19" s="134"/>
      <c r="E19" s="134"/>
      <c r="F19" s="134"/>
      <c r="G19" s="134"/>
      <c r="H19" s="134"/>
      <c r="I19" s="134"/>
      <c r="J19" s="134"/>
      <c r="K19" s="134"/>
      <c r="L19" s="134"/>
      <c r="M19" s="134"/>
      <c r="N19" s="134"/>
      <c r="O19" s="134"/>
      <c r="P19" s="134"/>
      <c r="Q19" s="134"/>
      <c r="R19" s="17"/>
      <c r="S19" s="18"/>
    </row>
    <row r="20" spans="1:19" s="15" customFormat="1" ht="12.75" thickBot="1" x14ac:dyDescent="0.25">
      <c r="A20" s="78" t="s">
        <v>27</v>
      </c>
      <c r="B20" s="50"/>
      <c r="C20" s="30" t="s">
        <v>26</v>
      </c>
      <c r="D20" s="337" t="s">
        <v>28</v>
      </c>
      <c r="E20" s="337"/>
      <c r="F20" s="447"/>
      <c r="G20" s="448"/>
      <c r="J20" s="55"/>
      <c r="K20" s="55"/>
      <c r="L20" s="339" t="s">
        <v>29</v>
      </c>
      <c r="M20" s="339"/>
      <c r="N20" s="339"/>
      <c r="O20" s="339"/>
      <c r="P20" s="339"/>
      <c r="Q20" s="445">
        <f>'CP-0262 PACO DB LLB'!M42</f>
        <v>0</v>
      </c>
      <c r="R20" s="445"/>
      <c r="S20" s="446"/>
    </row>
    <row r="21" spans="1:19" s="22" customFormat="1" ht="12.75" thickBot="1" x14ac:dyDescent="0.25">
      <c r="A21" s="80"/>
      <c r="B21" s="81"/>
      <c r="C21" s="81"/>
      <c r="D21" s="81"/>
      <c r="E21" s="81"/>
      <c r="F21" s="81"/>
      <c r="G21" s="81"/>
      <c r="H21" s="81"/>
      <c r="I21" s="81"/>
      <c r="J21" s="81"/>
      <c r="K21" s="81"/>
      <c r="L21" s="81"/>
      <c r="M21" s="81"/>
      <c r="N21" s="81"/>
      <c r="O21" s="81"/>
      <c r="P21" s="81"/>
      <c r="Q21" s="81"/>
      <c r="R21" s="82"/>
      <c r="S21" s="20"/>
    </row>
    <row r="22" spans="1:19" s="22" customFormat="1" ht="12.75" thickBot="1" x14ac:dyDescent="0.25">
      <c r="A22" s="104"/>
      <c r="B22" s="81"/>
      <c r="C22" s="81"/>
      <c r="D22" s="81"/>
      <c r="E22" s="81"/>
      <c r="F22" s="81"/>
      <c r="G22" s="81"/>
      <c r="H22" s="81"/>
      <c r="I22" s="81"/>
      <c r="J22" s="81"/>
      <c r="K22" s="81"/>
      <c r="L22" s="81"/>
      <c r="M22" s="81"/>
      <c r="N22" s="81"/>
      <c r="O22" s="81"/>
      <c r="P22" s="81"/>
      <c r="Q22" s="81"/>
      <c r="R22" s="82"/>
      <c r="S22" s="82"/>
    </row>
    <row r="23" spans="1:19" s="22" customFormat="1" ht="6.75" customHeight="1" x14ac:dyDescent="0.2">
      <c r="A23" s="133"/>
      <c r="B23" s="134"/>
      <c r="C23" s="134"/>
      <c r="D23" s="134"/>
      <c r="E23" s="134"/>
      <c r="F23" s="134"/>
      <c r="G23" s="134"/>
      <c r="H23" s="134"/>
      <c r="I23" s="134"/>
      <c r="J23" s="134"/>
      <c r="K23" s="134"/>
      <c r="L23" s="134"/>
      <c r="M23" s="134"/>
      <c r="N23" s="134"/>
      <c r="O23" s="134"/>
      <c r="P23" s="134"/>
      <c r="Q23" s="134"/>
      <c r="R23" s="17"/>
      <c r="S23" s="18"/>
    </row>
    <row r="24" spans="1:19" s="22" customFormat="1" ht="13.5" thickBot="1" x14ac:dyDescent="0.25">
      <c r="A24" s="453" t="s">
        <v>42</v>
      </c>
      <c r="B24" s="454"/>
      <c r="C24" s="454"/>
      <c r="D24" s="454"/>
      <c r="E24" s="454"/>
      <c r="F24" s="454"/>
      <c r="G24" s="454"/>
      <c r="H24" s="454"/>
      <c r="I24" s="454"/>
      <c r="J24" s="454"/>
      <c r="K24" s="454"/>
      <c r="L24" s="454"/>
      <c r="M24" s="454"/>
      <c r="N24" s="454"/>
      <c r="O24" s="454"/>
      <c r="P24" s="454"/>
      <c r="Q24" s="454"/>
      <c r="R24" s="454"/>
      <c r="S24" s="79"/>
    </row>
    <row r="25" spans="1:19" s="22" customFormat="1" ht="27" customHeight="1" x14ac:dyDescent="0.2">
      <c r="A25" s="479" t="s">
        <v>68</v>
      </c>
      <c r="B25" s="480"/>
      <c r="C25" s="480"/>
      <c r="D25" s="480"/>
      <c r="E25" s="480"/>
      <c r="F25" s="480"/>
      <c r="G25" s="480"/>
      <c r="H25" s="480"/>
      <c r="I25" s="481"/>
      <c r="J25" s="135"/>
      <c r="K25" s="479" t="s">
        <v>69</v>
      </c>
      <c r="L25" s="480"/>
      <c r="M25" s="480"/>
      <c r="N25" s="480"/>
      <c r="O25" s="480"/>
      <c r="P25" s="480"/>
      <c r="Q25" s="480"/>
      <c r="R25" s="480"/>
      <c r="S25" s="481"/>
    </row>
    <row r="26" spans="1:19" s="89" customFormat="1" ht="27" customHeight="1" thickBot="1" x14ac:dyDescent="0.25">
      <c r="A26" s="87" t="s">
        <v>62</v>
      </c>
      <c r="B26" s="138"/>
      <c r="C26" s="138"/>
      <c r="D26" s="138"/>
      <c r="E26" s="138"/>
      <c r="F26" s="394" t="s">
        <v>136</v>
      </c>
      <c r="G26" s="394"/>
      <c r="H26" s="394"/>
      <c r="I26" s="395"/>
      <c r="J26" s="88"/>
      <c r="K26" s="87" t="s">
        <v>62</v>
      </c>
      <c r="L26" s="138"/>
      <c r="M26" s="138"/>
      <c r="N26" s="138"/>
      <c r="O26" s="234"/>
      <c r="P26" s="394" t="s">
        <v>136</v>
      </c>
      <c r="Q26" s="394"/>
      <c r="R26" s="394"/>
      <c r="S26" s="395"/>
    </row>
    <row r="27" spans="1:19" s="109" customFormat="1" ht="6" customHeight="1" x14ac:dyDescent="0.2">
      <c r="A27" s="97"/>
      <c r="B27" s="85"/>
      <c r="C27" s="85"/>
      <c r="D27" s="85"/>
      <c r="E27" s="85"/>
      <c r="F27" s="85"/>
      <c r="G27" s="85"/>
      <c r="H27" s="85"/>
      <c r="I27" s="86"/>
      <c r="J27" s="85"/>
      <c r="K27" s="118"/>
      <c r="L27" s="85"/>
      <c r="M27" s="85"/>
      <c r="N27" s="85"/>
      <c r="O27" s="85"/>
      <c r="P27" s="85"/>
      <c r="Q27" s="85"/>
      <c r="R27" s="85"/>
      <c r="S27" s="86"/>
    </row>
    <row r="28" spans="1:19" s="22" customFormat="1" ht="15" customHeight="1" x14ac:dyDescent="0.2">
      <c r="A28" s="406" t="s">
        <v>30</v>
      </c>
      <c r="B28" s="407"/>
      <c r="C28" s="407"/>
      <c r="D28" s="407"/>
      <c r="E28" s="412">
        <f>'CP-0262 PRECON-DES SUMMARY'!F63</f>
        <v>0</v>
      </c>
      <c r="F28" s="413"/>
      <c r="G28" s="136" t="s">
        <v>31</v>
      </c>
      <c r="H28" s="168" t="e">
        <f>SUM(E28/$C$13)</f>
        <v>#DIV/0!</v>
      </c>
      <c r="I28" s="91"/>
      <c r="J28" s="15"/>
      <c r="K28" s="406" t="s">
        <v>30</v>
      </c>
      <c r="L28" s="407"/>
      <c r="M28" s="407"/>
      <c r="N28" s="407"/>
      <c r="O28" s="403">
        <f>'CP-0262 CONST SUMMARY'!F63</f>
        <v>0</v>
      </c>
      <c r="P28" s="403"/>
      <c r="Q28" s="136" t="s">
        <v>31</v>
      </c>
      <c r="R28" s="168" t="e">
        <f>SUM(O28/$C$13)</f>
        <v>#DIV/0!</v>
      </c>
      <c r="S28" s="91"/>
    </row>
    <row r="29" spans="1:19" s="22" customFormat="1" ht="15" customHeight="1" x14ac:dyDescent="0.2">
      <c r="A29" s="406" t="s">
        <v>32</v>
      </c>
      <c r="B29" s="407"/>
      <c r="C29" s="407"/>
      <c r="D29" s="407"/>
      <c r="E29" s="403">
        <f>'CP-0262 PRECON-DES SUMMARY'!F64</f>
        <v>0</v>
      </c>
      <c r="F29" s="403"/>
      <c r="G29" s="136" t="s">
        <v>31</v>
      </c>
      <c r="H29" s="168" t="e">
        <f>SUM(E29/$C$13)</f>
        <v>#DIV/0!</v>
      </c>
      <c r="I29" s="91"/>
      <c r="J29" s="15"/>
      <c r="K29" s="406" t="s">
        <v>32</v>
      </c>
      <c r="L29" s="407"/>
      <c r="M29" s="407"/>
      <c r="N29" s="407"/>
      <c r="O29" s="403">
        <f>'CP-0262 CONST SUMMARY'!F64</f>
        <v>0</v>
      </c>
      <c r="P29" s="403"/>
      <c r="Q29" s="136" t="s">
        <v>31</v>
      </c>
      <c r="R29" s="172" t="e">
        <f>SUM(O29/$C$13)</f>
        <v>#DIV/0!</v>
      </c>
      <c r="S29" s="91"/>
    </row>
    <row r="30" spans="1:19" s="22" customFormat="1" ht="15" customHeight="1" x14ac:dyDescent="0.2">
      <c r="A30" s="406" t="s">
        <v>33</v>
      </c>
      <c r="B30" s="407"/>
      <c r="C30" s="407"/>
      <c r="D30" s="407"/>
      <c r="E30" s="403">
        <f>'CP-0262 PRECON-DES SUMMARY'!F65</f>
        <v>0</v>
      </c>
      <c r="F30" s="403"/>
      <c r="G30" s="136" t="s">
        <v>31</v>
      </c>
      <c r="H30" s="168" t="e">
        <f>SUM(E30/$C$13)</f>
        <v>#DIV/0!</v>
      </c>
      <c r="I30" s="91"/>
      <c r="J30" s="15"/>
      <c r="K30" s="406" t="s">
        <v>33</v>
      </c>
      <c r="L30" s="407"/>
      <c r="M30" s="407"/>
      <c r="N30" s="407"/>
      <c r="O30" s="403">
        <f>'CP-0262 CONST SUMMARY'!F65</f>
        <v>0</v>
      </c>
      <c r="P30" s="403"/>
      <c r="Q30" s="136" t="s">
        <v>31</v>
      </c>
      <c r="R30" s="172" t="e">
        <f>SUM(O30/$C$13)</f>
        <v>#DIV/0!</v>
      </c>
      <c r="S30" s="91"/>
    </row>
    <row r="31" spans="1:19" s="22" customFormat="1" ht="15" customHeight="1" x14ac:dyDescent="0.2">
      <c r="A31" s="406" t="s">
        <v>87</v>
      </c>
      <c r="B31" s="407"/>
      <c r="C31" s="407"/>
      <c r="D31" s="407"/>
      <c r="E31" s="403">
        <f>'CP-0262 PRECON-DES SUMMARY'!F67</f>
        <v>0</v>
      </c>
      <c r="F31" s="403"/>
      <c r="G31" s="136" t="s">
        <v>31</v>
      </c>
      <c r="H31" s="168" t="e">
        <f>SUM(E31/$C$13)</f>
        <v>#DIV/0!</v>
      </c>
      <c r="I31" s="91"/>
      <c r="J31" s="15"/>
      <c r="K31" s="406" t="s">
        <v>87</v>
      </c>
      <c r="L31" s="407"/>
      <c r="M31" s="407"/>
      <c r="N31" s="407"/>
      <c r="O31" s="403">
        <f>'CP-0262 CONST SUMMARY'!F66</f>
        <v>0</v>
      </c>
      <c r="P31" s="403"/>
      <c r="Q31" s="136" t="s">
        <v>31</v>
      </c>
      <c r="R31" s="172" t="e">
        <f>SUM(O31/$C$13)</f>
        <v>#DIV/0!</v>
      </c>
      <c r="S31" s="91"/>
    </row>
    <row r="32" spans="1:19" s="22" customFormat="1" ht="15" customHeight="1" x14ac:dyDescent="0.2">
      <c r="A32" s="410" t="s">
        <v>119</v>
      </c>
      <c r="B32" s="411"/>
      <c r="C32" s="411"/>
      <c r="D32" s="411"/>
      <c r="E32" s="403">
        <f>'CP-0262 PRECON-DES SUMMARY'!F67</f>
        <v>0</v>
      </c>
      <c r="F32" s="403"/>
      <c r="G32" s="136" t="s">
        <v>31</v>
      </c>
      <c r="H32" s="168" t="e">
        <f>SUM(E32/$C$13)</f>
        <v>#DIV/0!</v>
      </c>
      <c r="I32" s="91"/>
      <c r="J32" s="15"/>
      <c r="K32" s="410" t="s">
        <v>119</v>
      </c>
      <c r="L32" s="411"/>
      <c r="M32" s="411"/>
      <c r="N32" s="411"/>
      <c r="O32" s="403">
        <f>'CP-0262 CONST SUMMARY'!F67</f>
        <v>0</v>
      </c>
      <c r="P32" s="403"/>
      <c r="Q32" s="136" t="s">
        <v>31</v>
      </c>
      <c r="R32" s="172" t="e">
        <f>SUM(O32/$C$13)</f>
        <v>#DIV/0!</v>
      </c>
      <c r="S32" s="91"/>
    </row>
    <row r="33" spans="1:20" s="109" customFormat="1" ht="6.75" customHeight="1" x14ac:dyDescent="0.2">
      <c r="A33" s="95"/>
      <c r="B33" s="85"/>
      <c r="C33" s="85"/>
      <c r="D33" s="85"/>
      <c r="E33" s="132"/>
      <c r="F33" s="132"/>
      <c r="G33" s="85"/>
      <c r="H33" s="165"/>
      <c r="I33" s="86"/>
      <c r="J33" s="85"/>
      <c r="K33" s="95"/>
      <c r="L33" s="85"/>
      <c r="M33" s="85"/>
      <c r="N33" s="85"/>
      <c r="O33" s="132"/>
      <c r="P33" s="132"/>
      <c r="Q33" s="85"/>
      <c r="R33" s="169"/>
      <c r="S33" s="86"/>
    </row>
    <row r="34" spans="1:20" s="22" customFormat="1" ht="15" customHeight="1" x14ac:dyDescent="0.2">
      <c r="A34" s="414" t="s">
        <v>34</v>
      </c>
      <c r="B34" s="415"/>
      <c r="C34" s="415"/>
      <c r="D34" s="415"/>
      <c r="E34" s="442">
        <f>'CP-0262 PRECON-DES SUMMARY'!H63</f>
        <v>0</v>
      </c>
      <c r="F34" s="442"/>
      <c r="G34" s="137" t="s">
        <v>31</v>
      </c>
      <c r="H34" s="170" t="e">
        <f>SUM(E34/$C$13)</f>
        <v>#DIV/0!</v>
      </c>
      <c r="I34" s="92"/>
      <c r="J34" s="93"/>
      <c r="K34" s="438" t="s">
        <v>34</v>
      </c>
      <c r="L34" s="439"/>
      <c r="M34" s="439"/>
      <c r="N34" s="482"/>
      <c r="O34" s="442">
        <f>'CP-0262 CONST SUMMARY'!H63</f>
        <v>0</v>
      </c>
      <c r="P34" s="442"/>
      <c r="Q34" s="137" t="s">
        <v>31</v>
      </c>
      <c r="R34" s="170" t="e">
        <f>SUM(O34/$C$13)</f>
        <v>#DIV/0!</v>
      </c>
      <c r="S34" s="92"/>
    </row>
    <row r="35" spans="1:20" s="22" customFormat="1" ht="15" customHeight="1" x14ac:dyDescent="0.2">
      <c r="A35" s="414" t="s">
        <v>35</v>
      </c>
      <c r="B35" s="415"/>
      <c r="C35" s="415"/>
      <c r="D35" s="415"/>
      <c r="E35" s="442">
        <f>'CP-0262 PRECON-DES SUMMARY'!H64</f>
        <v>0</v>
      </c>
      <c r="F35" s="442"/>
      <c r="G35" s="137" t="s">
        <v>31</v>
      </c>
      <c r="H35" s="170" t="e">
        <f>SUM(E35/$C$13)</f>
        <v>#DIV/0!</v>
      </c>
      <c r="I35" s="92"/>
      <c r="J35" s="93"/>
      <c r="K35" s="443" t="s">
        <v>35</v>
      </c>
      <c r="L35" s="444"/>
      <c r="M35" s="444"/>
      <c r="N35" s="444"/>
      <c r="O35" s="442">
        <f>'CP-0262 CONST SUMMARY'!H64</f>
        <v>0</v>
      </c>
      <c r="P35" s="442"/>
      <c r="Q35" s="137" t="s">
        <v>31</v>
      </c>
      <c r="R35" s="170" t="e">
        <f>SUM(O35/$C$13)</f>
        <v>#DIV/0!</v>
      </c>
      <c r="S35" s="92"/>
    </row>
    <row r="36" spans="1:20" s="22" customFormat="1" ht="15" customHeight="1" x14ac:dyDescent="0.2">
      <c r="A36" s="414" t="s">
        <v>36</v>
      </c>
      <c r="B36" s="415"/>
      <c r="C36" s="415"/>
      <c r="D36" s="415"/>
      <c r="E36" s="442">
        <f>'CP-0262 PRECON-DES SUMMARY'!H65</f>
        <v>0</v>
      </c>
      <c r="F36" s="442"/>
      <c r="G36" s="137" t="s">
        <v>31</v>
      </c>
      <c r="H36" s="170" t="e">
        <f>SUM(E36/$C$13)</f>
        <v>#DIV/0!</v>
      </c>
      <c r="I36" s="92"/>
      <c r="J36" s="93"/>
      <c r="K36" s="443" t="s">
        <v>36</v>
      </c>
      <c r="L36" s="444"/>
      <c r="M36" s="444"/>
      <c r="N36" s="444"/>
      <c r="O36" s="442">
        <f>'CP-0262 CONST SUMMARY'!H65</f>
        <v>0</v>
      </c>
      <c r="P36" s="442"/>
      <c r="Q36" s="137" t="s">
        <v>31</v>
      </c>
      <c r="R36" s="170" t="e">
        <f>SUM(O36/$C$13)</f>
        <v>#DIV/0!</v>
      </c>
      <c r="S36" s="92"/>
    </row>
    <row r="37" spans="1:20" s="22" customFormat="1" ht="15" customHeight="1" x14ac:dyDescent="0.2">
      <c r="A37" s="414" t="s">
        <v>88</v>
      </c>
      <c r="B37" s="415"/>
      <c r="C37" s="415"/>
      <c r="D37" s="415"/>
      <c r="E37" s="442">
        <f>'CP-0262 PRECON-DES SUMMARY'!H66</f>
        <v>0</v>
      </c>
      <c r="F37" s="442"/>
      <c r="G37" s="137" t="s">
        <v>31</v>
      </c>
      <c r="H37" s="170" t="e">
        <f>SUM(E37/$C$13)</f>
        <v>#DIV/0!</v>
      </c>
      <c r="I37" s="92"/>
      <c r="J37" s="93"/>
      <c r="K37" s="443" t="s">
        <v>88</v>
      </c>
      <c r="L37" s="444"/>
      <c r="M37" s="444"/>
      <c r="N37" s="444"/>
      <c r="O37" s="442">
        <f>'CP-0262 CONST SUMMARY'!H66</f>
        <v>0</v>
      </c>
      <c r="P37" s="442"/>
      <c r="Q37" s="137" t="s">
        <v>31</v>
      </c>
      <c r="R37" s="170" t="e">
        <f>SUM(O37/$C$13)</f>
        <v>#DIV/0!</v>
      </c>
      <c r="S37" s="92"/>
    </row>
    <row r="38" spans="1:20" s="22" customFormat="1" ht="15" customHeight="1" x14ac:dyDescent="0.2">
      <c r="A38" s="414" t="s">
        <v>120</v>
      </c>
      <c r="B38" s="415"/>
      <c r="C38" s="415"/>
      <c r="D38" s="415"/>
      <c r="E38" s="442">
        <f>'CP-0262 PRECON-DES SUMMARY'!H67</f>
        <v>0</v>
      </c>
      <c r="F38" s="442"/>
      <c r="G38" s="137" t="s">
        <v>31</v>
      </c>
      <c r="H38" s="170" t="e">
        <f>SUM(E38/$C$13)</f>
        <v>#DIV/0!</v>
      </c>
      <c r="I38" s="92"/>
      <c r="J38" s="93"/>
      <c r="K38" s="414" t="s">
        <v>120</v>
      </c>
      <c r="L38" s="415"/>
      <c r="M38" s="415"/>
      <c r="N38" s="415"/>
      <c r="O38" s="442">
        <f>'CP-0262 CONST SUMMARY'!H67</f>
        <v>0</v>
      </c>
      <c r="P38" s="442"/>
      <c r="Q38" s="137" t="s">
        <v>31</v>
      </c>
      <c r="R38" s="170" t="e">
        <f>SUM(O38/$C$13)</f>
        <v>#DIV/0!</v>
      </c>
      <c r="S38" s="92"/>
    </row>
    <row r="39" spans="1:20" s="109" customFormat="1" ht="6.75" customHeight="1" x14ac:dyDescent="0.2">
      <c r="A39" s="95"/>
      <c r="B39" s="85"/>
      <c r="C39" s="85"/>
      <c r="D39" s="85"/>
      <c r="E39" s="132"/>
      <c r="F39" s="132"/>
      <c r="G39" s="85"/>
      <c r="H39" s="165"/>
      <c r="I39" s="86"/>
      <c r="J39" s="85"/>
      <c r="K39" s="95"/>
      <c r="L39" s="85"/>
      <c r="M39" s="85"/>
      <c r="N39" s="85"/>
      <c r="O39" s="132"/>
      <c r="P39" s="132"/>
      <c r="Q39" s="85"/>
      <c r="R39" s="169"/>
      <c r="S39" s="86"/>
    </row>
    <row r="40" spans="1:20" s="22" customFormat="1" ht="15" customHeight="1" x14ac:dyDescent="0.2">
      <c r="A40" s="406" t="s">
        <v>54</v>
      </c>
      <c r="B40" s="407"/>
      <c r="C40" s="407"/>
      <c r="D40" s="407"/>
      <c r="E40" s="403">
        <f>'CP-0262 PRECON-DES SUMMARY'!J63</f>
        <v>0</v>
      </c>
      <c r="F40" s="403"/>
      <c r="G40" s="136" t="s">
        <v>31</v>
      </c>
      <c r="H40" s="168" t="e">
        <f>SUM(E40/$C$13)</f>
        <v>#DIV/0!</v>
      </c>
      <c r="I40" s="91"/>
      <c r="J40" s="15"/>
      <c r="K40" s="406" t="s">
        <v>55</v>
      </c>
      <c r="L40" s="407"/>
      <c r="M40" s="407"/>
      <c r="N40" s="407"/>
      <c r="O40" s="403">
        <f>'CP-0262 CONST SUMMARY'!J63</f>
        <v>0</v>
      </c>
      <c r="P40" s="403"/>
      <c r="Q40" s="136" t="s">
        <v>31</v>
      </c>
      <c r="R40" s="168" t="e">
        <f>SUM(O40/$C$13)</f>
        <v>#DIV/0!</v>
      </c>
      <c r="S40" s="91"/>
    </row>
    <row r="41" spans="1:20" s="22" customFormat="1" ht="15" customHeight="1" x14ac:dyDescent="0.2">
      <c r="A41" s="406" t="s">
        <v>56</v>
      </c>
      <c r="B41" s="407"/>
      <c r="C41" s="407"/>
      <c r="D41" s="407"/>
      <c r="E41" s="403">
        <f>'CP-0262 PRECON-DES SUMMARY'!J64</f>
        <v>0</v>
      </c>
      <c r="F41" s="403"/>
      <c r="G41" s="136" t="s">
        <v>31</v>
      </c>
      <c r="H41" s="168" t="e">
        <f>SUM(E41/$C$13)</f>
        <v>#DIV/0!</v>
      </c>
      <c r="I41" s="91"/>
      <c r="J41" s="15"/>
      <c r="K41" s="406" t="s">
        <v>56</v>
      </c>
      <c r="L41" s="407"/>
      <c r="M41" s="407"/>
      <c r="N41" s="407"/>
      <c r="O41" s="403">
        <f>'CP-0262 CONST SUMMARY'!J64</f>
        <v>0</v>
      </c>
      <c r="P41" s="403"/>
      <c r="Q41" s="136" t="s">
        <v>31</v>
      </c>
      <c r="R41" s="172" t="e">
        <f>SUM(O41/$C$13)</f>
        <v>#DIV/0!</v>
      </c>
      <c r="S41" s="91"/>
    </row>
    <row r="42" spans="1:20" s="22" customFormat="1" ht="15" customHeight="1" x14ac:dyDescent="0.2">
      <c r="A42" s="406" t="s">
        <v>57</v>
      </c>
      <c r="B42" s="407"/>
      <c r="C42" s="407"/>
      <c r="D42" s="407"/>
      <c r="E42" s="403">
        <f>'CP-0262 PRECON-DES SUMMARY'!J65</f>
        <v>0</v>
      </c>
      <c r="F42" s="403"/>
      <c r="G42" s="136" t="s">
        <v>31</v>
      </c>
      <c r="H42" s="168" t="e">
        <f>SUM(E42/$C$13)</f>
        <v>#DIV/0!</v>
      </c>
      <c r="I42" s="91"/>
      <c r="J42" s="15"/>
      <c r="K42" s="406" t="s">
        <v>57</v>
      </c>
      <c r="L42" s="407"/>
      <c r="M42" s="407"/>
      <c r="N42" s="407"/>
      <c r="O42" s="403">
        <f>'CP-0262 CONST SUMMARY'!J65</f>
        <v>0</v>
      </c>
      <c r="P42" s="403"/>
      <c r="Q42" s="136" t="s">
        <v>31</v>
      </c>
      <c r="R42" s="168" t="e">
        <f>SUM(O42/$C$13)</f>
        <v>#DIV/0!</v>
      </c>
      <c r="S42" s="91"/>
    </row>
    <row r="43" spans="1:20" s="22" customFormat="1" ht="15" customHeight="1" x14ac:dyDescent="0.2">
      <c r="A43" s="406" t="s">
        <v>89</v>
      </c>
      <c r="B43" s="407"/>
      <c r="C43" s="407"/>
      <c r="D43" s="407"/>
      <c r="E43" s="403">
        <f>'CP-0262 PRECON-DES SUMMARY'!J66</f>
        <v>0</v>
      </c>
      <c r="F43" s="403"/>
      <c r="G43" s="130" t="s">
        <v>31</v>
      </c>
      <c r="H43" s="168" t="e">
        <f>SUM(E43/$C$13)</f>
        <v>#DIV/0!</v>
      </c>
      <c r="I43" s="91"/>
      <c r="J43" s="15"/>
      <c r="K43" s="406" t="s">
        <v>89</v>
      </c>
      <c r="L43" s="407"/>
      <c r="M43" s="407"/>
      <c r="N43" s="407"/>
      <c r="O43" s="403">
        <f>'CP-0262 CONST SUMMARY'!J66</f>
        <v>0</v>
      </c>
      <c r="P43" s="403"/>
      <c r="Q43" s="136" t="s">
        <v>31</v>
      </c>
      <c r="R43" s="168" t="e">
        <f>SUM(O43/$C$13)</f>
        <v>#DIV/0!</v>
      </c>
      <c r="S43" s="91"/>
    </row>
    <row r="44" spans="1:20" s="22" customFormat="1" ht="15" customHeight="1" thickBot="1" x14ac:dyDescent="0.25">
      <c r="A44" s="398" t="s">
        <v>121</v>
      </c>
      <c r="B44" s="399"/>
      <c r="C44" s="399"/>
      <c r="D44" s="399"/>
      <c r="E44" s="404">
        <f>'CP-0262 PRECON-DES SUMMARY'!J67</f>
        <v>0</v>
      </c>
      <c r="F44" s="404"/>
      <c r="G44" s="202" t="s">
        <v>31</v>
      </c>
      <c r="H44" s="213" t="e">
        <f>SUM(E44/$C$13)</f>
        <v>#DIV/0!</v>
      </c>
      <c r="I44" s="20"/>
      <c r="J44" s="15"/>
      <c r="K44" s="398" t="s">
        <v>121</v>
      </c>
      <c r="L44" s="399"/>
      <c r="M44" s="399"/>
      <c r="N44" s="399"/>
      <c r="O44" s="403">
        <f>'CP-0262 CONST SUMMARY'!J67</f>
        <v>0</v>
      </c>
      <c r="P44" s="403"/>
      <c r="Q44" s="202" t="s">
        <v>31</v>
      </c>
      <c r="R44" s="168" t="e">
        <f>SUM(O44/$C$13)</f>
        <v>#DIV/0!</v>
      </c>
      <c r="S44" s="20"/>
    </row>
    <row r="45" spans="1:20" ht="8.25" customHeight="1" x14ac:dyDescent="0.2">
      <c r="A45" s="95"/>
      <c r="B45" s="85"/>
      <c r="C45" s="85"/>
      <c r="D45" s="85"/>
      <c r="E45" s="85"/>
      <c r="F45" s="85"/>
      <c r="G45" s="85"/>
      <c r="H45" s="85"/>
      <c r="I45" s="85"/>
      <c r="J45" s="85"/>
      <c r="K45" s="83"/>
      <c r="L45" s="83"/>
      <c r="M45" s="83"/>
      <c r="N45" s="83"/>
      <c r="O45" s="83"/>
      <c r="P45" s="83"/>
      <c r="Q45" s="85"/>
      <c r="R45" s="83"/>
      <c r="S45" s="96"/>
      <c r="T45" s="94"/>
    </row>
    <row r="46" spans="1:20" s="22" customFormat="1" ht="6" customHeight="1" x14ac:dyDescent="0.2">
      <c r="A46" s="97"/>
      <c r="B46" s="85"/>
      <c r="C46" s="85"/>
      <c r="D46" s="85"/>
      <c r="E46" s="85"/>
      <c r="F46" s="85"/>
      <c r="G46" s="85"/>
      <c r="H46" s="85"/>
      <c r="I46" s="85"/>
      <c r="J46" s="85"/>
      <c r="K46" s="85"/>
      <c r="L46" s="85"/>
      <c r="M46" s="85"/>
      <c r="N46" s="85"/>
      <c r="O46" s="85"/>
      <c r="P46" s="85"/>
      <c r="Q46" s="85"/>
      <c r="R46" s="85"/>
      <c r="S46" s="85"/>
      <c r="T46" s="15"/>
    </row>
    <row r="47" spans="1:20" s="22" customFormat="1" ht="11.25" customHeight="1" thickBot="1" x14ac:dyDescent="0.25">
      <c r="A47" s="451" t="s">
        <v>42</v>
      </c>
      <c r="B47" s="452"/>
      <c r="C47" s="452"/>
      <c r="D47" s="452"/>
      <c r="E47" s="452"/>
      <c r="F47" s="452"/>
      <c r="G47" s="452"/>
      <c r="H47" s="452"/>
      <c r="I47" s="452"/>
      <c r="J47" s="84"/>
      <c r="K47" s="452" t="s">
        <v>63</v>
      </c>
      <c r="L47" s="452"/>
      <c r="M47" s="452"/>
      <c r="N47" s="452"/>
      <c r="O47" s="452"/>
      <c r="P47" s="452"/>
      <c r="Q47" s="452"/>
      <c r="R47" s="452"/>
      <c r="S47" s="452"/>
    </row>
    <row r="48" spans="1:20" s="22" customFormat="1" ht="32.25" customHeight="1" x14ac:dyDescent="0.25">
      <c r="A48" s="419" t="s">
        <v>64</v>
      </c>
      <c r="B48" s="420"/>
      <c r="C48" s="420"/>
      <c r="D48" s="420"/>
      <c r="E48" s="420"/>
      <c r="F48" s="420"/>
      <c r="G48" s="420"/>
      <c r="H48" s="420"/>
      <c r="I48" s="421"/>
      <c r="J48" s="30"/>
      <c r="K48" s="419" t="s">
        <v>65</v>
      </c>
      <c r="L48" s="420"/>
      <c r="M48" s="420"/>
      <c r="N48" s="420"/>
      <c r="O48" s="420"/>
      <c r="P48" s="420"/>
      <c r="Q48" s="420"/>
      <c r="R48" s="420"/>
      <c r="S48" s="421"/>
    </row>
    <row r="49" spans="1:19" s="89" customFormat="1" ht="27" customHeight="1" thickBot="1" x14ac:dyDescent="0.25">
      <c r="A49" s="87" t="s">
        <v>62</v>
      </c>
      <c r="B49" s="138"/>
      <c r="C49" s="138"/>
      <c r="D49" s="138"/>
      <c r="E49" s="138"/>
      <c r="F49" s="394" t="s">
        <v>136</v>
      </c>
      <c r="G49" s="394"/>
      <c r="H49" s="394"/>
      <c r="I49" s="395"/>
      <c r="J49" s="88"/>
      <c r="K49" s="396" t="s">
        <v>129</v>
      </c>
      <c r="L49" s="397"/>
      <c r="M49" s="397"/>
      <c r="N49" s="397"/>
      <c r="O49" s="397"/>
      <c r="P49" s="394" t="s">
        <v>136</v>
      </c>
      <c r="Q49" s="394"/>
      <c r="R49" s="394"/>
      <c r="S49" s="395"/>
    </row>
    <row r="50" spans="1:19" s="22" customFormat="1" ht="14.45" customHeight="1" x14ac:dyDescent="0.2">
      <c r="A50" s="425" t="s">
        <v>30</v>
      </c>
      <c r="B50" s="426"/>
      <c r="C50" s="426"/>
      <c r="D50" s="426"/>
      <c r="E50" s="428">
        <f>E28+O28</f>
        <v>0</v>
      </c>
      <c r="F50" s="429"/>
      <c r="G50" s="126" t="s">
        <v>31</v>
      </c>
      <c r="H50" s="167" t="e">
        <f>SUM(E50/$C$13)</f>
        <v>#DIV/0!</v>
      </c>
      <c r="I50" s="90"/>
      <c r="J50" s="15"/>
      <c r="K50" s="425" t="s">
        <v>30</v>
      </c>
      <c r="L50" s="426"/>
      <c r="M50" s="426"/>
      <c r="N50" s="426"/>
      <c r="O50" s="427">
        <v>0</v>
      </c>
      <c r="P50" s="427"/>
      <c r="Q50" s="129" t="s">
        <v>31</v>
      </c>
      <c r="R50" s="163" t="e">
        <f>SUM(O50/$C$13)</f>
        <v>#DIV/0!</v>
      </c>
      <c r="S50" s="90"/>
    </row>
    <row r="51" spans="1:19" s="22" customFormat="1" ht="14.45" customHeight="1" x14ac:dyDescent="0.2">
      <c r="A51" s="408" t="s">
        <v>32</v>
      </c>
      <c r="B51" s="409"/>
      <c r="C51" s="409"/>
      <c r="D51" s="409"/>
      <c r="E51" s="412">
        <f>E29+O29</f>
        <v>0</v>
      </c>
      <c r="F51" s="413"/>
      <c r="G51" s="127" t="s">
        <v>31</v>
      </c>
      <c r="H51" s="168" t="e">
        <f>SUM(E51/$C$13)</f>
        <v>#DIV/0!</v>
      </c>
      <c r="I51" s="91"/>
      <c r="J51" s="15"/>
      <c r="K51" s="422" t="s">
        <v>32</v>
      </c>
      <c r="L51" s="423"/>
      <c r="M51" s="423"/>
      <c r="N51" s="423"/>
      <c r="O51" s="424">
        <v>0</v>
      </c>
      <c r="P51" s="424"/>
      <c r="Q51" s="130" t="s">
        <v>31</v>
      </c>
      <c r="R51" s="164" t="e">
        <f>SUM(O51/$C$13)</f>
        <v>#DIV/0!</v>
      </c>
      <c r="S51" s="91"/>
    </row>
    <row r="52" spans="1:19" s="22" customFormat="1" ht="14.45" customHeight="1" x14ac:dyDescent="0.2">
      <c r="A52" s="408" t="s">
        <v>33</v>
      </c>
      <c r="B52" s="409"/>
      <c r="C52" s="409"/>
      <c r="D52" s="409"/>
      <c r="E52" s="412">
        <f>E30+O30</f>
        <v>0</v>
      </c>
      <c r="F52" s="413"/>
      <c r="G52" s="127" t="s">
        <v>31</v>
      </c>
      <c r="H52" s="168" t="e">
        <f>SUM(E52/$C$13)</f>
        <v>#DIV/0!</v>
      </c>
      <c r="I52" s="91"/>
      <c r="J52" s="15"/>
      <c r="K52" s="422" t="s">
        <v>33</v>
      </c>
      <c r="L52" s="423"/>
      <c r="M52" s="423"/>
      <c r="N52" s="423"/>
      <c r="O52" s="424">
        <v>0</v>
      </c>
      <c r="P52" s="424"/>
      <c r="Q52" s="130" t="s">
        <v>31</v>
      </c>
      <c r="R52" s="164" t="e">
        <f>SUM(O52/$C$13)</f>
        <v>#DIV/0!</v>
      </c>
      <c r="S52" s="91"/>
    </row>
    <row r="53" spans="1:19" s="22" customFormat="1" ht="14.45" customHeight="1" x14ac:dyDescent="0.2">
      <c r="A53" s="408" t="s">
        <v>87</v>
      </c>
      <c r="B53" s="409"/>
      <c r="C53" s="409"/>
      <c r="D53" s="409"/>
      <c r="E53" s="412">
        <f>E31+O31</f>
        <v>0</v>
      </c>
      <c r="F53" s="413"/>
      <c r="G53" s="127" t="s">
        <v>31</v>
      </c>
      <c r="H53" s="168" t="e">
        <f>SUM(E53/$C$13)</f>
        <v>#DIV/0!</v>
      </c>
      <c r="I53" s="91"/>
      <c r="J53" s="15"/>
      <c r="K53" s="422" t="s">
        <v>87</v>
      </c>
      <c r="L53" s="423"/>
      <c r="M53" s="423"/>
      <c r="N53" s="423"/>
      <c r="O53" s="424">
        <v>0</v>
      </c>
      <c r="P53" s="424"/>
      <c r="Q53" s="130" t="s">
        <v>31</v>
      </c>
      <c r="R53" s="164" t="e">
        <f>SUM(O53/$C$13)</f>
        <v>#DIV/0!</v>
      </c>
      <c r="S53" s="91"/>
    </row>
    <row r="54" spans="1:19" s="22" customFormat="1" ht="14.45" customHeight="1" x14ac:dyDescent="0.2">
      <c r="A54" s="410" t="s">
        <v>119</v>
      </c>
      <c r="B54" s="411"/>
      <c r="C54" s="411"/>
      <c r="D54" s="411"/>
      <c r="E54" s="412">
        <f>E32+O32</f>
        <v>0</v>
      </c>
      <c r="F54" s="413"/>
      <c r="G54" s="127" t="s">
        <v>31</v>
      </c>
      <c r="H54" s="168" t="e">
        <f>SUM(E54/$C$13)</f>
        <v>#DIV/0!</v>
      </c>
      <c r="I54" s="91"/>
      <c r="J54" s="15"/>
      <c r="K54" s="410" t="s">
        <v>119</v>
      </c>
      <c r="L54" s="411"/>
      <c r="M54" s="411"/>
      <c r="N54" s="411"/>
      <c r="O54" s="424">
        <v>0</v>
      </c>
      <c r="P54" s="424"/>
      <c r="Q54" s="130" t="s">
        <v>31</v>
      </c>
      <c r="R54" s="164" t="e">
        <f>SUM(O54/$C$13)</f>
        <v>#DIV/0!</v>
      </c>
      <c r="S54" s="91"/>
    </row>
    <row r="55" spans="1:19" s="109" customFormat="1" ht="6.6" customHeight="1" x14ac:dyDescent="0.2">
      <c r="A55" s="105"/>
      <c r="B55" s="106"/>
      <c r="C55" s="106"/>
      <c r="D55" s="106"/>
      <c r="E55" s="107"/>
      <c r="F55" s="107"/>
      <c r="G55" s="85"/>
      <c r="H55" s="169"/>
      <c r="I55" s="108"/>
      <c r="J55" s="85"/>
      <c r="K55" s="95"/>
      <c r="L55" s="85"/>
      <c r="M55" s="85"/>
      <c r="N55" s="85"/>
      <c r="O55" s="132"/>
      <c r="P55" s="132"/>
      <c r="Q55" s="85"/>
      <c r="R55" s="165"/>
      <c r="S55" s="86"/>
    </row>
    <row r="56" spans="1:19" s="22" customFormat="1" ht="14.45" customHeight="1" x14ac:dyDescent="0.2">
      <c r="A56" s="438" t="s">
        <v>34</v>
      </c>
      <c r="B56" s="439"/>
      <c r="C56" s="439"/>
      <c r="D56" s="439"/>
      <c r="E56" s="416">
        <f>E34+O34</f>
        <v>0</v>
      </c>
      <c r="F56" s="417"/>
      <c r="G56" s="128" t="s">
        <v>31</v>
      </c>
      <c r="H56" s="170" t="e">
        <f>SUM(E56/$C$13)</f>
        <v>#DIV/0!</v>
      </c>
      <c r="I56" s="92"/>
      <c r="J56" s="93"/>
      <c r="K56" s="414" t="s">
        <v>34</v>
      </c>
      <c r="L56" s="415"/>
      <c r="M56" s="415"/>
      <c r="N56" s="415"/>
      <c r="O56" s="418">
        <v>0</v>
      </c>
      <c r="P56" s="418"/>
      <c r="Q56" s="131" t="s">
        <v>31</v>
      </c>
      <c r="R56" s="170" t="e">
        <f>SUM(O56/$C$13)</f>
        <v>#DIV/0!</v>
      </c>
      <c r="S56" s="92"/>
    </row>
    <row r="57" spans="1:19" s="22" customFormat="1" ht="14.45" customHeight="1" x14ac:dyDescent="0.2">
      <c r="A57" s="438" t="s">
        <v>35</v>
      </c>
      <c r="B57" s="439"/>
      <c r="C57" s="439"/>
      <c r="D57" s="439"/>
      <c r="E57" s="416">
        <f>E35+O35</f>
        <v>0</v>
      </c>
      <c r="F57" s="417"/>
      <c r="G57" s="128" t="s">
        <v>31</v>
      </c>
      <c r="H57" s="170" t="e">
        <f>SUM(E57/$C$13)</f>
        <v>#DIV/0!</v>
      </c>
      <c r="I57" s="92"/>
      <c r="J57" s="93"/>
      <c r="K57" s="414" t="s">
        <v>35</v>
      </c>
      <c r="L57" s="415"/>
      <c r="M57" s="415"/>
      <c r="N57" s="415"/>
      <c r="O57" s="418">
        <v>0</v>
      </c>
      <c r="P57" s="418"/>
      <c r="Q57" s="131" t="s">
        <v>31</v>
      </c>
      <c r="R57" s="170" t="e">
        <f>SUM(O57/$C$13)</f>
        <v>#DIV/0!</v>
      </c>
      <c r="S57" s="92"/>
    </row>
    <row r="58" spans="1:19" s="22" customFormat="1" ht="14.45" customHeight="1" x14ac:dyDescent="0.2">
      <c r="A58" s="438" t="s">
        <v>36</v>
      </c>
      <c r="B58" s="439"/>
      <c r="C58" s="439"/>
      <c r="D58" s="439"/>
      <c r="E58" s="416">
        <f>E36+O36</f>
        <v>0</v>
      </c>
      <c r="F58" s="417"/>
      <c r="G58" s="128" t="s">
        <v>31</v>
      </c>
      <c r="H58" s="170" t="e">
        <f>SUM(E58/$C$13)</f>
        <v>#DIV/0!</v>
      </c>
      <c r="I58" s="92"/>
      <c r="J58" s="93"/>
      <c r="K58" s="414" t="s">
        <v>36</v>
      </c>
      <c r="L58" s="415"/>
      <c r="M58" s="415"/>
      <c r="N58" s="415"/>
      <c r="O58" s="418">
        <v>0</v>
      </c>
      <c r="P58" s="418"/>
      <c r="Q58" s="131" t="s">
        <v>31</v>
      </c>
      <c r="R58" s="170" t="e">
        <f>SUM(O58/$C$13)</f>
        <v>#DIV/0!</v>
      </c>
      <c r="S58" s="92"/>
    </row>
    <row r="59" spans="1:19" s="22" customFormat="1" ht="14.45" customHeight="1" x14ac:dyDescent="0.2">
      <c r="A59" s="438" t="s">
        <v>88</v>
      </c>
      <c r="B59" s="439"/>
      <c r="C59" s="439"/>
      <c r="D59" s="439"/>
      <c r="E59" s="416">
        <f>E37+O37</f>
        <v>0</v>
      </c>
      <c r="F59" s="417"/>
      <c r="G59" s="128" t="s">
        <v>31</v>
      </c>
      <c r="H59" s="170" t="e">
        <f>SUM(E59/$C$13)</f>
        <v>#DIV/0!</v>
      </c>
      <c r="I59" s="92"/>
      <c r="J59" s="93"/>
      <c r="K59" s="414" t="s">
        <v>88</v>
      </c>
      <c r="L59" s="415"/>
      <c r="M59" s="415"/>
      <c r="N59" s="415"/>
      <c r="O59" s="418">
        <v>0</v>
      </c>
      <c r="P59" s="418"/>
      <c r="Q59" s="131" t="s">
        <v>31</v>
      </c>
      <c r="R59" s="170" t="e">
        <f>SUM(O59/$C$13)</f>
        <v>#DIV/0!</v>
      </c>
      <c r="S59" s="92"/>
    </row>
    <row r="60" spans="1:19" s="22" customFormat="1" ht="14.45" customHeight="1" x14ac:dyDescent="0.2">
      <c r="A60" s="414" t="s">
        <v>120</v>
      </c>
      <c r="B60" s="415"/>
      <c r="C60" s="415"/>
      <c r="D60" s="415"/>
      <c r="E60" s="416">
        <f>E38+O38</f>
        <v>0</v>
      </c>
      <c r="F60" s="417"/>
      <c r="G60" s="128" t="s">
        <v>31</v>
      </c>
      <c r="H60" s="170" t="e">
        <f>SUM(E60/$C$13)</f>
        <v>#DIV/0!</v>
      </c>
      <c r="I60" s="92"/>
      <c r="J60" s="93"/>
      <c r="K60" s="414" t="s">
        <v>120</v>
      </c>
      <c r="L60" s="415"/>
      <c r="M60" s="415"/>
      <c r="N60" s="415"/>
      <c r="O60" s="418">
        <v>0</v>
      </c>
      <c r="P60" s="418"/>
      <c r="Q60" s="131" t="s">
        <v>31</v>
      </c>
      <c r="R60" s="170" t="e">
        <f>SUM(O60/$C$13)</f>
        <v>#DIV/0!</v>
      </c>
      <c r="S60" s="92"/>
    </row>
    <row r="61" spans="1:19" s="117" customFormat="1" ht="6.6" customHeight="1" x14ac:dyDescent="0.2">
      <c r="A61" s="110"/>
      <c r="B61" s="111"/>
      <c r="C61" s="111"/>
      <c r="D61" s="111"/>
      <c r="E61" s="112"/>
      <c r="F61" s="112"/>
      <c r="G61" s="114"/>
      <c r="H61" s="171"/>
      <c r="I61" s="113"/>
      <c r="J61" s="114"/>
      <c r="K61" s="115"/>
      <c r="L61" s="114"/>
      <c r="M61" s="114"/>
      <c r="N61" s="114"/>
      <c r="O61" s="119"/>
      <c r="P61" s="119"/>
      <c r="Q61" s="114"/>
      <c r="R61" s="166"/>
      <c r="S61" s="116"/>
    </row>
    <row r="62" spans="1:19" ht="14.45" customHeight="1" x14ac:dyDescent="0.2">
      <c r="A62" s="408" t="s">
        <v>54</v>
      </c>
      <c r="B62" s="409"/>
      <c r="C62" s="409"/>
      <c r="D62" s="409"/>
      <c r="E62" s="412">
        <f>E40+O40</f>
        <v>0</v>
      </c>
      <c r="F62" s="413"/>
      <c r="G62" s="127" t="s">
        <v>31</v>
      </c>
      <c r="H62" s="168" t="e">
        <f>SUM(E62/$C$13)</f>
        <v>#DIV/0!</v>
      </c>
      <c r="I62" s="91"/>
      <c r="J62" s="15"/>
      <c r="K62" s="406" t="s">
        <v>54</v>
      </c>
      <c r="L62" s="407"/>
      <c r="M62" s="407"/>
      <c r="N62" s="407"/>
      <c r="O62" s="405">
        <f>O50+O56</f>
        <v>0</v>
      </c>
      <c r="P62" s="405"/>
      <c r="Q62" s="130" t="s">
        <v>31</v>
      </c>
      <c r="R62" s="170" t="e">
        <f>SUM(O62/$C$13)</f>
        <v>#DIV/0!</v>
      </c>
      <c r="S62" s="91"/>
    </row>
    <row r="63" spans="1:19" ht="14.45" customHeight="1" x14ac:dyDescent="0.2">
      <c r="A63" s="408" t="s">
        <v>56</v>
      </c>
      <c r="B63" s="409"/>
      <c r="C63" s="409"/>
      <c r="D63" s="409"/>
      <c r="E63" s="412">
        <f>E41+O41</f>
        <v>0</v>
      </c>
      <c r="F63" s="413"/>
      <c r="G63" s="127" t="s">
        <v>31</v>
      </c>
      <c r="H63" s="168" t="e">
        <f>SUM(E63/$C$13)</f>
        <v>#DIV/0!</v>
      </c>
      <c r="I63" s="91"/>
      <c r="J63" s="15"/>
      <c r="K63" s="406" t="s">
        <v>56</v>
      </c>
      <c r="L63" s="407"/>
      <c r="M63" s="407"/>
      <c r="N63" s="407"/>
      <c r="O63" s="405">
        <f>O51+O57</f>
        <v>0</v>
      </c>
      <c r="P63" s="405"/>
      <c r="Q63" s="130" t="s">
        <v>31</v>
      </c>
      <c r="R63" s="170" t="e">
        <f>SUM(O63/$C$13)</f>
        <v>#DIV/0!</v>
      </c>
      <c r="S63" s="91"/>
    </row>
    <row r="64" spans="1:19" ht="14.45" customHeight="1" x14ac:dyDescent="0.2">
      <c r="A64" s="408" t="s">
        <v>57</v>
      </c>
      <c r="B64" s="409"/>
      <c r="C64" s="409"/>
      <c r="D64" s="409"/>
      <c r="E64" s="412">
        <f>E42+O42</f>
        <v>0</v>
      </c>
      <c r="F64" s="413"/>
      <c r="G64" s="136" t="s">
        <v>31</v>
      </c>
      <c r="H64" s="168" t="e">
        <f>SUM(E64/$C$13)</f>
        <v>#DIV/0!</v>
      </c>
      <c r="I64" s="91"/>
      <c r="J64" s="15"/>
      <c r="K64" s="406" t="s">
        <v>57</v>
      </c>
      <c r="L64" s="407"/>
      <c r="M64" s="407"/>
      <c r="N64" s="407"/>
      <c r="O64" s="405">
        <f>O52+O58</f>
        <v>0</v>
      </c>
      <c r="P64" s="405"/>
      <c r="Q64" s="130" t="s">
        <v>31</v>
      </c>
      <c r="R64" s="170" t="e">
        <f>SUM(O64/$C$13)</f>
        <v>#DIV/0!</v>
      </c>
      <c r="S64" s="91"/>
    </row>
    <row r="65" spans="1:19" ht="14.45" customHeight="1" x14ac:dyDescent="0.2">
      <c r="A65" s="408" t="s">
        <v>89</v>
      </c>
      <c r="B65" s="409"/>
      <c r="C65" s="409"/>
      <c r="D65" s="409"/>
      <c r="E65" s="412">
        <f>E43+O43</f>
        <v>0</v>
      </c>
      <c r="F65" s="413"/>
      <c r="G65" s="136" t="s">
        <v>31</v>
      </c>
      <c r="H65" s="168" t="e">
        <f>SUM(E65/$C$13)</f>
        <v>#DIV/0!</v>
      </c>
      <c r="I65" s="91"/>
      <c r="J65" s="15"/>
      <c r="K65" s="406" t="s">
        <v>89</v>
      </c>
      <c r="L65" s="407"/>
      <c r="M65" s="407"/>
      <c r="N65" s="407"/>
      <c r="O65" s="405">
        <f>O53+O59</f>
        <v>0</v>
      </c>
      <c r="P65" s="405"/>
      <c r="Q65" s="130" t="s">
        <v>31</v>
      </c>
      <c r="R65" s="170" t="e">
        <f>SUM(O65/$C$13)</f>
        <v>#DIV/0!</v>
      </c>
      <c r="S65" s="91"/>
    </row>
    <row r="66" spans="1:19" ht="14.45" customHeight="1" thickBot="1" x14ac:dyDescent="0.25">
      <c r="A66" s="398" t="s">
        <v>121</v>
      </c>
      <c r="B66" s="399"/>
      <c r="C66" s="399"/>
      <c r="D66" s="399"/>
      <c r="E66" s="400">
        <f>E44+O44</f>
        <v>0</v>
      </c>
      <c r="F66" s="401"/>
      <c r="G66" s="202" t="s">
        <v>31</v>
      </c>
      <c r="H66" s="213" t="e">
        <f>SUM(E66/$C$13)</f>
        <v>#DIV/0!</v>
      </c>
      <c r="I66" s="20"/>
      <c r="J66" s="15"/>
      <c r="K66" s="398" t="s">
        <v>121</v>
      </c>
      <c r="L66" s="399"/>
      <c r="M66" s="399"/>
      <c r="N66" s="399"/>
      <c r="O66" s="402">
        <f>O54+O60</f>
        <v>0</v>
      </c>
      <c r="P66" s="402"/>
      <c r="Q66" s="202" t="s">
        <v>31</v>
      </c>
      <c r="R66" s="213" t="e">
        <f>SUM(O66/$C$13)</f>
        <v>#DIV/0!</v>
      </c>
      <c r="S66" s="20"/>
    </row>
    <row r="67" spans="1:19" s="123" customFormat="1" ht="7.5" customHeight="1" thickBot="1" x14ac:dyDescent="0.3">
      <c r="A67" s="120"/>
      <c r="B67" s="121"/>
      <c r="C67" s="121"/>
      <c r="D67" s="121"/>
      <c r="E67" s="121"/>
      <c r="F67" s="121"/>
      <c r="G67" s="121"/>
      <c r="H67" s="121"/>
      <c r="I67" s="121"/>
      <c r="J67" s="121"/>
      <c r="K67" s="121"/>
      <c r="L67" s="121"/>
      <c r="M67" s="121"/>
      <c r="N67" s="121"/>
      <c r="O67" s="121"/>
      <c r="P67" s="121"/>
      <c r="Q67" s="121"/>
      <c r="R67" s="121"/>
      <c r="S67" s="122"/>
    </row>
    <row r="68" spans="1:19" s="123" customFormat="1" ht="7.5" customHeight="1" x14ac:dyDescent="0.25">
      <c r="A68" s="124"/>
      <c r="B68" s="125"/>
      <c r="C68" s="125"/>
      <c r="D68" s="125"/>
      <c r="E68" s="125"/>
      <c r="F68" s="125"/>
      <c r="G68" s="125"/>
      <c r="H68" s="125"/>
      <c r="I68" s="125"/>
      <c r="J68" s="125"/>
      <c r="K68" s="125"/>
      <c r="L68" s="125"/>
      <c r="M68" s="125"/>
      <c r="N68" s="125"/>
      <c r="O68" s="125"/>
      <c r="P68" s="125"/>
      <c r="Q68" s="125"/>
      <c r="R68" s="125"/>
    </row>
    <row r="69" spans="1:19" s="77" customFormat="1" ht="15" x14ac:dyDescent="0.25">
      <c r="A69" s="440" t="s">
        <v>76</v>
      </c>
      <c r="B69" s="440"/>
      <c r="C69" s="440"/>
      <c r="D69" s="440"/>
      <c r="E69" s="440"/>
      <c r="F69" s="440"/>
      <c r="G69" s="440"/>
      <c r="H69" s="440"/>
      <c r="I69" s="440"/>
      <c r="J69" s="440"/>
      <c r="K69" s="440"/>
      <c r="L69" s="440"/>
      <c r="M69" s="440"/>
      <c r="N69" s="440"/>
      <c r="O69" s="440"/>
      <c r="P69" s="440"/>
      <c r="Q69" s="440"/>
      <c r="R69" s="440"/>
    </row>
    <row r="70" spans="1:19" s="77" customFormat="1" ht="55.5" customHeight="1" x14ac:dyDescent="0.25">
      <c r="A70" s="435"/>
      <c r="B70" s="436"/>
      <c r="C70" s="436"/>
      <c r="D70" s="436"/>
      <c r="E70" s="436"/>
      <c r="F70" s="436"/>
      <c r="G70" s="436"/>
      <c r="H70" s="436"/>
      <c r="I70" s="436"/>
      <c r="J70" s="436"/>
      <c r="K70" s="436"/>
      <c r="L70" s="436"/>
      <c r="M70" s="436"/>
      <c r="N70" s="436"/>
      <c r="O70" s="436"/>
      <c r="P70" s="436"/>
      <c r="Q70" s="436"/>
      <c r="R70" s="436"/>
      <c r="S70" s="437"/>
    </row>
    <row r="71" spans="1:19" ht="6.6" customHeight="1" x14ac:dyDescent="0.2">
      <c r="A71" s="98"/>
      <c r="B71" s="22"/>
      <c r="C71" s="22"/>
      <c r="D71" s="22"/>
      <c r="E71" s="22"/>
      <c r="F71" s="22"/>
      <c r="G71" s="22"/>
      <c r="H71" s="22"/>
      <c r="I71" s="22"/>
      <c r="J71" s="22"/>
      <c r="K71" s="22"/>
      <c r="L71" s="22"/>
      <c r="M71" s="22"/>
      <c r="N71" s="22"/>
      <c r="O71" s="22"/>
      <c r="P71" s="22"/>
      <c r="Q71" s="22"/>
      <c r="R71" s="22"/>
    </row>
    <row r="72" spans="1:19" x14ac:dyDescent="0.2">
      <c r="A72" s="440" t="s">
        <v>37</v>
      </c>
      <c r="B72" s="440"/>
      <c r="C72" s="440"/>
      <c r="D72" s="440"/>
      <c r="E72" s="440"/>
      <c r="F72" s="440"/>
      <c r="G72" s="440"/>
      <c r="H72" s="440"/>
      <c r="I72" s="440"/>
      <c r="J72" s="440"/>
      <c r="K72" s="440"/>
      <c r="L72" s="440"/>
      <c r="M72" s="440"/>
      <c r="N72" s="440"/>
      <c r="O72" s="440"/>
      <c r="P72" s="440"/>
      <c r="Q72" s="440"/>
      <c r="R72" s="440"/>
    </row>
    <row r="73" spans="1:19" ht="56.25" customHeight="1" x14ac:dyDescent="0.2">
      <c r="A73" s="435"/>
      <c r="B73" s="436"/>
      <c r="C73" s="436"/>
      <c r="D73" s="436"/>
      <c r="E73" s="436"/>
      <c r="F73" s="436"/>
      <c r="G73" s="436"/>
      <c r="H73" s="436"/>
      <c r="I73" s="436"/>
      <c r="J73" s="436"/>
      <c r="K73" s="436"/>
      <c r="L73" s="436"/>
      <c r="M73" s="436"/>
      <c r="N73" s="436"/>
      <c r="O73" s="436"/>
      <c r="P73" s="436"/>
      <c r="Q73" s="436"/>
      <c r="R73" s="436"/>
      <c r="S73" s="437"/>
    </row>
    <row r="74" spans="1:19" ht="7.15" customHeight="1" x14ac:dyDescent="0.2">
      <c r="A74" s="22"/>
      <c r="B74" s="22"/>
      <c r="C74" s="22"/>
      <c r="D74" s="22"/>
      <c r="E74" s="22"/>
      <c r="F74" s="22"/>
      <c r="G74" s="22"/>
      <c r="H74" s="22"/>
      <c r="I74" s="22"/>
      <c r="J74" s="22"/>
      <c r="K74" s="22"/>
      <c r="L74" s="22"/>
      <c r="M74" s="22"/>
      <c r="N74" s="22"/>
      <c r="O74" s="22"/>
      <c r="P74" s="22"/>
      <c r="Q74" s="22"/>
      <c r="R74" s="22"/>
    </row>
    <row r="75" spans="1:19" x14ac:dyDescent="0.2">
      <c r="A75" s="440" t="s">
        <v>38</v>
      </c>
      <c r="B75" s="440"/>
      <c r="C75" s="440"/>
      <c r="D75" s="440"/>
      <c r="E75" s="440"/>
      <c r="F75" s="440"/>
      <c r="G75" s="440"/>
      <c r="H75" s="440"/>
      <c r="I75" s="440"/>
      <c r="J75" s="440"/>
      <c r="K75" s="440"/>
      <c r="L75" s="440"/>
      <c r="M75" s="440"/>
      <c r="N75" s="440"/>
      <c r="O75" s="440"/>
      <c r="P75" s="440"/>
      <c r="Q75" s="440"/>
      <c r="R75" s="440"/>
    </row>
    <row r="76" spans="1:19" ht="55.5" customHeight="1" x14ac:dyDescent="0.2">
      <c r="A76" s="435"/>
      <c r="B76" s="436"/>
      <c r="C76" s="436"/>
      <c r="D76" s="436"/>
      <c r="E76" s="436"/>
      <c r="F76" s="436"/>
      <c r="G76" s="436"/>
      <c r="H76" s="436"/>
      <c r="I76" s="436"/>
      <c r="J76" s="436"/>
      <c r="K76" s="436"/>
      <c r="L76" s="436"/>
      <c r="M76" s="436"/>
      <c r="N76" s="436"/>
      <c r="O76" s="436"/>
      <c r="P76" s="436"/>
      <c r="Q76" s="436"/>
      <c r="R76" s="436"/>
      <c r="S76" s="437"/>
    </row>
    <row r="77" spans="1:19" ht="7.15" customHeight="1" x14ac:dyDescent="0.2"/>
    <row r="78" spans="1:19" x14ac:dyDescent="0.2">
      <c r="A78" s="440" t="s">
        <v>39</v>
      </c>
      <c r="B78" s="440"/>
      <c r="C78" s="440"/>
      <c r="D78" s="440"/>
      <c r="E78" s="440"/>
      <c r="F78" s="440"/>
      <c r="G78" s="440"/>
      <c r="H78" s="440"/>
      <c r="I78" s="440"/>
      <c r="J78" s="440"/>
      <c r="K78" s="440"/>
      <c r="L78" s="440"/>
      <c r="M78" s="440"/>
      <c r="N78" s="440"/>
      <c r="O78" s="440"/>
      <c r="P78" s="440"/>
      <c r="Q78" s="440"/>
      <c r="R78" s="440"/>
    </row>
    <row r="79" spans="1:19" ht="59.25" customHeight="1" x14ac:dyDescent="0.2">
      <c r="A79" s="435"/>
      <c r="B79" s="436"/>
      <c r="C79" s="436"/>
      <c r="D79" s="436"/>
      <c r="E79" s="436"/>
      <c r="F79" s="436"/>
      <c r="G79" s="436"/>
      <c r="H79" s="436"/>
      <c r="I79" s="436"/>
      <c r="J79" s="436"/>
      <c r="K79" s="436"/>
      <c r="L79" s="436"/>
      <c r="M79" s="436"/>
      <c r="N79" s="436"/>
      <c r="O79" s="436"/>
      <c r="P79" s="436"/>
      <c r="Q79" s="436"/>
      <c r="R79" s="436"/>
      <c r="S79" s="437"/>
    </row>
    <row r="80" spans="1:19" ht="7.15" customHeight="1" x14ac:dyDescent="0.2"/>
    <row r="81" spans="1:19" x14ac:dyDescent="0.2">
      <c r="A81" s="440" t="s">
        <v>90</v>
      </c>
      <c r="B81" s="440"/>
      <c r="C81" s="440"/>
      <c r="D81" s="440"/>
      <c r="E81" s="440"/>
      <c r="F81" s="440"/>
      <c r="G81" s="440"/>
      <c r="H81" s="440"/>
      <c r="I81" s="440"/>
      <c r="J81" s="440"/>
      <c r="K81" s="440"/>
      <c r="L81" s="440"/>
      <c r="M81" s="440"/>
      <c r="N81" s="440"/>
      <c r="O81" s="440"/>
      <c r="P81" s="440"/>
      <c r="Q81" s="440"/>
      <c r="R81" s="440"/>
    </row>
    <row r="82" spans="1:19" ht="59.25" customHeight="1" x14ac:dyDescent="0.2">
      <c r="A82" s="435"/>
      <c r="B82" s="436"/>
      <c r="C82" s="436"/>
      <c r="D82" s="436"/>
      <c r="E82" s="436"/>
      <c r="F82" s="436"/>
      <c r="G82" s="436"/>
      <c r="H82" s="436"/>
      <c r="I82" s="436"/>
      <c r="J82" s="436"/>
      <c r="K82" s="436"/>
      <c r="L82" s="436"/>
      <c r="M82" s="436"/>
      <c r="N82" s="436"/>
      <c r="O82" s="436"/>
      <c r="P82" s="436"/>
      <c r="Q82" s="436"/>
      <c r="R82" s="436"/>
      <c r="S82" s="437"/>
    </row>
    <row r="83" spans="1:19" ht="7.15" customHeight="1" x14ac:dyDescent="0.2"/>
    <row r="84" spans="1:19" x14ac:dyDescent="0.2">
      <c r="A84" s="441" t="s">
        <v>40</v>
      </c>
      <c r="B84" s="441"/>
      <c r="C84" s="441"/>
      <c r="D84" s="441"/>
      <c r="E84" s="441"/>
      <c r="F84" s="441"/>
      <c r="G84" s="441"/>
      <c r="H84" s="441"/>
      <c r="I84" s="441"/>
      <c r="J84" s="441"/>
      <c r="K84" s="441"/>
      <c r="L84" s="441"/>
      <c r="M84" s="441"/>
      <c r="N84" s="441"/>
      <c r="O84" s="441"/>
      <c r="P84" s="441"/>
      <c r="Q84" s="441"/>
      <c r="R84" s="441"/>
    </row>
    <row r="85" spans="1:19" ht="59.25" customHeight="1" x14ac:dyDescent="0.2">
      <c r="A85" s="435"/>
      <c r="B85" s="436"/>
      <c r="C85" s="436"/>
      <c r="D85" s="436"/>
      <c r="E85" s="436"/>
      <c r="F85" s="436"/>
      <c r="G85" s="436"/>
      <c r="H85" s="436"/>
      <c r="I85" s="436"/>
      <c r="J85" s="436"/>
      <c r="K85" s="436"/>
      <c r="L85" s="436"/>
      <c r="M85" s="436"/>
      <c r="N85" s="436"/>
      <c r="O85" s="436"/>
      <c r="P85" s="436"/>
      <c r="Q85" s="436"/>
      <c r="R85" s="436"/>
      <c r="S85" s="437"/>
    </row>
    <row r="86" spans="1:19" ht="6.6" customHeight="1" x14ac:dyDescent="0.2"/>
    <row r="87" spans="1:19" ht="41.45" customHeight="1" x14ac:dyDescent="0.25">
      <c r="A87" s="430" t="str">
        <f>IF('CP-0262 PACO DB LLB'!A58="","",'CP-0262 PACO DB LLB'!A58)</f>
        <v/>
      </c>
      <c r="B87" s="430"/>
      <c r="C87" s="430"/>
      <c r="D87" s="430"/>
      <c r="E87" s="430"/>
      <c r="F87" s="430"/>
      <c r="H87" s="431"/>
      <c r="I87" s="431"/>
      <c r="J87" s="431"/>
      <c r="K87" s="431"/>
      <c r="L87" s="431"/>
      <c r="M87" s="431"/>
      <c r="N87" s="431"/>
      <c r="O87" s="431"/>
      <c r="P87" s="99"/>
      <c r="Q87" s="432"/>
      <c r="R87" s="432"/>
      <c r="S87" s="432"/>
    </row>
    <row r="88" spans="1:19" ht="15" x14ac:dyDescent="0.25">
      <c r="A88" s="433" t="s">
        <v>141</v>
      </c>
      <c r="B88" s="433"/>
      <c r="C88" s="433"/>
      <c r="D88" s="433"/>
      <c r="E88" s="433"/>
      <c r="F88" s="433"/>
      <c r="H88" s="434" t="s">
        <v>142</v>
      </c>
      <c r="I88" s="434"/>
      <c r="J88" s="434"/>
      <c r="K88" s="434"/>
      <c r="L88" s="434"/>
      <c r="M88" s="434"/>
      <c r="N88" s="434"/>
      <c r="O88" s="434"/>
      <c r="P88" s="99"/>
      <c r="Q88" s="433" t="s">
        <v>21</v>
      </c>
      <c r="R88" s="433"/>
      <c r="S88" s="433"/>
    </row>
  </sheetData>
  <sheetProtection algorithmName="SHA-512" hashValue="s+q05dII07vacRdtuK8e0pYSRPK4QmnFmC+RKxmAiIB/dXi2xZwHDbaeK0twp5Lf9AE4PDLHwjaVhknskRlInw==" saltValue="mRimZQKfkVIy7tcZ7b8xDg==" spinCount="100000" sheet="1" objects="1" scenarios="1" selectLockedCells="1"/>
  <mergeCells count="181">
    <mergeCell ref="R10:S10"/>
    <mergeCell ref="A37:D37"/>
    <mergeCell ref="E37:F37"/>
    <mergeCell ref="K37:N37"/>
    <mergeCell ref="O37:P37"/>
    <mergeCell ref="K25:S25"/>
    <mergeCell ref="A28:D28"/>
    <mergeCell ref="E28:F28"/>
    <mergeCell ref="K28:N28"/>
    <mergeCell ref="O28:P28"/>
    <mergeCell ref="A36:D36"/>
    <mergeCell ref="E36:F36"/>
    <mergeCell ref="K36:N36"/>
    <mergeCell ref="O36:P36"/>
    <mergeCell ref="E29:F29"/>
    <mergeCell ref="K29:N29"/>
    <mergeCell ref="O29:P29"/>
    <mergeCell ref="A25:I25"/>
    <mergeCell ref="E34:F34"/>
    <mergeCell ref="K34:N34"/>
    <mergeCell ref="O34:P34"/>
    <mergeCell ref="K32:N32"/>
    <mergeCell ref="O32:P32"/>
    <mergeCell ref="Q11:S11"/>
    <mergeCell ref="E16:F16"/>
    <mergeCell ref="Q13:S13"/>
    <mergeCell ref="H16:L16"/>
    <mergeCell ref="O16:S16"/>
    <mergeCell ref="C13:F13"/>
    <mergeCell ref="B11:F11"/>
    <mergeCell ref="B1:O1"/>
    <mergeCell ref="B2:O2"/>
    <mergeCell ref="B3:O3"/>
    <mergeCell ref="B9:F9"/>
    <mergeCell ref="O9:Q9"/>
    <mergeCell ref="B10:F10"/>
    <mergeCell ref="H10:K10"/>
    <mergeCell ref="L10:M10"/>
    <mergeCell ref="O10:Q10"/>
    <mergeCell ref="A5:R5"/>
    <mergeCell ref="A6:R6"/>
    <mergeCell ref="H8:L8"/>
    <mergeCell ref="E8:F8"/>
    <mergeCell ref="B8:C8"/>
    <mergeCell ref="K9:M9"/>
    <mergeCell ref="M8:S8"/>
    <mergeCell ref="A12:A13"/>
    <mergeCell ref="R9:S9"/>
    <mergeCell ref="K48:S48"/>
    <mergeCell ref="Q20:S20"/>
    <mergeCell ref="L20:P20"/>
    <mergeCell ref="D20:E20"/>
    <mergeCell ref="F20:G20"/>
    <mergeCell ref="A16:D16"/>
    <mergeCell ref="A47:I47"/>
    <mergeCell ref="K47:S47"/>
    <mergeCell ref="A43:D43"/>
    <mergeCell ref="E43:F43"/>
    <mergeCell ref="K43:N43"/>
    <mergeCell ref="O43:P43"/>
    <mergeCell ref="A41:D41"/>
    <mergeCell ref="K41:N41"/>
    <mergeCell ref="O41:P41"/>
    <mergeCell ref="A29:D29"/>
    <mergeCell ref="A30:D30"/>
    <mergeCell ref="E30:F30"/>
    <mergeCell ref="K30:N30"/>
    <mergeCell ref="O30:P30"/>
    <mergeCell ref="A24:R24"/>
    <mergeCell ref="A34:D34"/>
    <mergeCell ref="E41:F41"/>
    <mergeCell ref="A42:D42"/>
    <mergeCell ref="E42:F42"/>
    <mergeCell ref="K42:N42"/>
    <mergeCell ref="O42:P42"/>
    <mergeCell ref="O31:P31"/>
    <mergeCell ref="A35:D35"/>
    <mergeCell ref="E35:F35"/>
    <mergeCell ref="K35:N35"/>
    <mergeCell ref="O35:P35"/>
    <mergeCell ref="A40:D40"/>
    <mergeCell ref="E40:F40"/>
    <mergeCell ref="K40:N40"/>
    <mergeCell ref="O40:P40"/>
    <mergeCell ref="A31:D31"/>
    <mergeCell ref="A32:D32"/>
    <mergeCell ref="E32:F32"/>
    <mergeCell ref="A38:D38"/>
    <mergeCell ref="E38:F38"/>
    <mergeCell ref="K38:N38"/>
    <mergeCell ref="O38:P38"/>
    <mergeCell ref="K31:N31"/>
    <mergeCell ref="E31:F31"/>
    <mergeCell ref="O58:P58"/>
    <mergeCell ref="A84:R84"/>
    <mergeCell ref="A78:R78"/>
    <mergeCell ref="A75:R75"/>
    <mergeCell ref="A76:S76"/>
    <mergeCell ref="A81:R81"/>
    <mergeCell ref="A82:S82"/>
    <mergeCell ref="A85:S85"/>
    <mergeCell ref="A79:S79"/>
    <mergeCell ref="E65:F65"/>
    <mergeCell ref="O63:P63"/>
    <mergeCell ref="K62:N62"/>
    <mergeCell ref="O62:P62"/>
    <mergeCell ref="A58:D58"/>
    <mergeCell ref="E58:F58"/>
    <mergeCell ref="K58:N58"/>
    <mergeCell ref="A87:F87"/>
    <mergeCell ref="H87:O87"/>
    <mergeCell ref="Q87:S87"/>
    <mergeCell ref="A88:F88"/>
    <mergeCell ref="H88:O88"/>
    <mergeCell ref="Q88:S88"/>
    <mergeCell ref="A50:D50"/>
    <mergeCell ref="A70:S70"/>
    <mergeCell ref="A73:S73"/>
    <mergeCell ref="A56:D56"/>
    <mergeCell ref="E56:F56"/>
    <mergeCell ref="A57:D57"/>
    <mergeCell ref="E57:F57"/>
    <mergeCell ref="A59:D59"/>
    <mergeCell ref="E59:F59"/>
    <mergeCell ref="A62:D62"/>
    <mergeCell ref="E62:F62"/>
    <mergeCell ref="A64:D64"/>
    <mergeCell ref="E64:F64"/>
    <mergeCell ref="K64:N64"/>
    <mergeCell ref="O64:P64"/>
    <mergeCell ref="A69:R69"/>
    <mergeCell ref="A72:R72"/>
    <mergeCell ref="K63:N63"/>
    <mergeCell ref="E51:F51"/>
    <mergeCell ref="K59:N59"/>
    <mergeCell ref="O59:P59"/>
    <mergeCell ref="A48:I48"/>
    <mergeCell ref="A63:D63"/>
    <mergeCell ref="E63:F63"/>
    <mergeCell ref="A52:D52"/>
    <mergeCell ref="E52:F52"/>
    <mergeCell ref="K52:N52"/>
    <mergeCell ref="O52:P52"/>
    <mergeCell ref="K50:N50"/>
    <mergeCell ref="O50:P50"/>
    <mergeCell ref="K51:N51"/>
    <mergeCell ref="O51:P51"/>
    <mergeCell ref="K53:N53"/>
    <mergeCell ref="O53:P53"/>
    <mergeCell ref="K56:N56"/>
    <mergeCell ref="O56:P56"/>
    <mergeCell ref="O54:P54"/>
    <mergeCell ref="O57:P57"/>
    <mergeCell ref="E50:F50"/>
    <mergeCell ref="E53:F53"/>
    <mergeCell ref="A51:D51"/>
    <mergeCell ref="A53:D53"/>
    <mergeCell ref="F26:I26"/>
    <mergeCell ref="F49:I49"/>
    <mergeCell ref="P26:S26"/>
    <mergeCell ref="P49:S49"/>
    <mergeCell ref="K49:O49"/>
    <mergeCell ref="A66:D66"/>
    <mergeCell ref="E66:F66"/>
    <mergeCell ref="K66:N66"/>
    <mergeCell ref="O66:P66"/>
    <mergeCell ref="K44:N44"/>
    <mergeCell ref="O44:P44"/>
    <mergeCell ref="A44:D44"/>
    <mergeCell ref="E44:F44"/>
    <mergeCell ref="O65:P65"/>
    <mergeCell ref="K65:N65"/>
    <mergeCell ref="A65:D65"/>
    <mergeCell ref="A54:D54"/>
    <mergeCell ref="E54:F54"/>
    <mergeCell ref="A60:D60"/>
    <mergeCell ref="E60:F60"/>
    <mergeCell ref="K60:N60"/>
    <mergeCell ref="O60:P60"/>
    <mergeCell ref="K54:N54"/>
    <mergeCell ref="K57:N57"/>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56:P60">
      <formula1>0</formula1>
    </dataValidation>
  </dataValidations>
  <printOptions horizontalCentered="1"/>
  <pageMargins left="0.2" right="0.2" top="0.25" bottom="0.45937499999999998" header="0" footer="0.3"/>
  <pageSetup scale="62" fitToHeight="2" orientation="portrait" r:id="rId1"/>
  <headerFooter>
    <oddFooter>&amp;L&amp;"Arial,Regular"&amp;8CP-0262 Partial Agreement Change Order DB LLB&amp;C&amp;"Arial,Regular"&amp;8Page &amp;P of &amp;N&amp;R&amp;"Arial,Regular"&amp;8&amp;K000000Revised 01/08/2021</oddFooter>
  </headerFooter>
  <rowBreaks count="1" manualBreakCount="1">
    <brk id="7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5" x14ac:dyDescent="0.25"/>
  <sheetData>
    <row r="2" spans="2:2" x14ac:dyDescent="0.25">
      <c r="B2" t="s">
        <v>109</v>
      </c>
    </row>
    <row r="3" spans="2:2" x14ac:dyDescent="0.25">
      <c r="B3" t="s">
        <v>108</v>
      </c>
    </row>
    <row r="4" spans="2:2" x14ac:dyDescent="0.25">
      <c r="B4" t="s">
        <v>110</v>
      </c>
    </row>
    <row r="5" spans="2:2" x14ac:dyDescent="0.25">
      <c r="B5" t="s">
        <v>111</v>
      </c>
    </row>
    <row r="6" spans="2:2" x14ac:dyDescent="0.25">
      <c r="B6" t="s">
        <v>112</v>
      </c>
    </row>
    <row r="7" spans="2:2" x14ac:dyDescent="0.25">
      <c r="B7" t="s">
        <v>113</v>
      </c>
    </row>
    <row r="8" spans="2:2" x14ac:dyDescent="0.25">
      <c r="B8" t="s">
        <v>114</v>
      </c>
    </row>
    <row r="9" spans="2:2" x14ac:dyDescent="0.25">
      <c r="B9" t="s">
        <v>115</v>
      </c>
    </row>
    <row r="10" spans="2:2" x14ac:dyDescent="0.25">
      <c r="B10" t="s">
        <v>118</v>
      </c>
    </row>
    <row r="13" spans="2:2" x14ac:dyDescent="0.25">
      <c r="B13" t="s">
        <v>116</v>
      </c>
    </row>
    <row r="14" spans="2:2" x14ac:dyDescent="0.25">
      <c r="B1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PACO MEMO (COVER PAGE)</vt:lpstr>
      <vt:lpstr>CP-0262 PACO DB LLB</vt:lpstr>
      <vt:lpstr>CP-0262 PRECON-DES SUMMARY</vt:lpstr>
      <vt:lpstr>CP-0262 CONST SUMMARY</vt:lpstr>
      <vt:lpstr>CP-0262 JUSTIFICATION</vt:lpstr>
      <vt:lpstr>Drop down menus</vt:lpstr>
      <vt:lpstr>'CP-0262 JUSTIFICATION'!Print_Area</vt:lpstr>
      <vt:lpstr>'CP-0262 PACO DB LLB'!Print_Area</vt:lpstr>
      <vt:lpstr>'PACO MEMO (COVER PAGE)'!Print_Area</vt:lpstr>
      <vt:lpstr>'CP-0262 CONST SUMMARY'!Print_Titles</vt:lpstr>
      <vt:lpstr>'CP-0262 JUSTIFICATION'!Print_Titles</vt:lpstr>
      <vt:lpstr>'CP-0262 PACO DB LLB'!Print_Titles</vt:lpstr>
      <vt:lpstr>'CP-0262 PRECON-DES SUMMARY'!Print_Titles</vt:lpstr>
      <vt:lpstr>'PACO MEMO (COVER PAGE)'!Print_Titles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2021-01-08T21:24:50Z</cp:lastPrinted>
  <dcterms:created xsi:type="dcterms:W3CDTF">2012-07-20T21:02:21Z</dcterms:created>
  <dcterms:modified xsi:type="dcterms:W3CDTF">2021-01-08T21:51:16Z</dcterms:modified>
</cp:coreProperties>
</file>