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lysses.gatdula\Desktop\~WORKING FILES AS OF 03.18.20\~Forms\DONE - To Upload\"/>
    </mc:Choice>
  </mc:AlternateContent>
  <bookViews>
    <workbookView xWindow="19090" yWindow="-110" windowWidth="38620" windowHeight="21220"/>
  </bookViews>
  <sheets>
    <sheet name="4WRS" sheetId="1" r:id="rId1"/>
  </sheets>
  <definedNames>
    <definedName name="_xlnm.Print_Area" localSheetId="0">'4WRS'!$A$1:$AJ$45</definedName>
    <definedName name="_xlnm.Print_Titles" localSheetId="0">'4WRS'!$1:$12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G14" i="1"/>
  <c r="A20" i="1" l="1"/>
  <c r="A21" i="1"/>
  <c r="A22" i="1"/>
  <c r="A23" i="1"/>
  <c r="A24" i="1"/>
  <c r="A25" i="1"/>
  <c r="A26" i="1"/>
  <c r="A27" i="1"/>
  <c r="A28" i="1"/>
  <c r="G20" i="1"/>
  <c r="G21" i="1"/>
  <c r="G22" i="1"/>
  <c r="G23" i="1"/>
  <c r="G24" i="1"/>
  <c r="G25" i="1"/>
  <c r="G26" i="1"/>
  <c r="G27" i="1"/>
  <c r="G28" i="1"/>
  <c r="A33" i="1"/>
  <c r="A34" i="1"/>
  <c r="A35" i="1"/>
  <c r="A36" i="1"/>
  <c r="A37" i="1"/>
  <c r="A38" i="1"/>
  <c r="A39" i="1"/>
  <c r="A40" i="1"/>
  <c r="A41" i="1"/>
  <c r="A42" i="1"/>
  <c r="A43" i="1"/>
  <c r="A44" i="1"/>
  <c r="G33" i="1"/>
  <c r="G34" i="1"/>
  <c r="G35" i="1"/>
  <c r="G36" i="1"/>
  <c r="G37" i="1"/>
  <c r="G38" i="1"/>
  <c r="G39" i="1"/>
  <c r="G40" i="1"/>
  <c r="G41" i="1"/>
  <c r="G42" i="1"/>
  <c r="G43" i="1"/>
  <c r="G44" i="1"/>
  <c r="G29" i="1"/>
  <c r="G16" i="1"/>
  <c r="G17" i="1"/>
  <c r="G18" i="1"/>
  <c r="G19" i="1"/>
  <c r="G30" i="1"/>
  <c r="G31" i="1"/>
  <c r="G32" i="1"/>
  <c r="G45" i="1"/>
  <c r="A18" i="1"/>
  <c r="A19" i="1"/>
  <c r="A29" i="1"/>
  <c r="A15" i="1" l="1"/>
  <c r="A16" i="1"/>
  <c r="A17" i="1"/>
  <c r="A30" i="1"/>
  <c r="A31" i="1"/>
  <c r="A32" i="1"/>
  <c r="A14" i="1"/>
  <c r="AI12" i="1" l="1"/>
  <c r="C10" i="1" l="1"/>
  <c r="AH12" i="1" l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O9" i="1"/>
  <c r="AK12" i="1"/>
  <c r="H8" i="1" s="1"/>
</calcChain>
</file>

<file path=xl/sharedStrings.xml><?xml version="1.0" encoding="utf-8"?>
<sst xmlns="http://schemas.openxmlformats.org/spreadsheetml/2006/main" count="120" uniqueCount="92">
  <si>
    <t>Project Name:</t>
  </si>
  <si>
    <t>Campus:</t>
  </si>
  <si>
    <t>DSA #:</t>
  </si>
  <si>
    <t>from:</t>
  </si>
  <si>
    <t>to:</t>
  </si>
  <si>
    <t>Trade/Sub</t>
  </si>
  <si>
    <t>Mon</t>
  </si>
  <si>
    <t>Tue</t>
  </si>
  <si>
    <t>Wed</t>
  </si>
  <si>
    <t>Thu</t>
  </si>
  <si>
    <t>Fri</t>
  </si>
  <si>
    <t>Sat</t>
  </si>
  <si>
    <t>Sun</t>
  </si>
  <si>
    <t>Current Week</t>
  </si>
  <si>
    <t>C</t>
  </si>
  <si>
    <t>X</t>
  </si>
  <si>
    <t>P</t>
  </si>
  <si>
    <t>I</t>
  </si>
  <si>
    <r>
      <t xml:space="preserve">Duration
</t>
    </r>
    <r>
      <rPr>
        <sz val="8"/>
        <color theme="1"/>
        <rFont val="Calibri"/>
        <family val="2"/>
        <scheme val="minor"/>
      </rPr>
      <t>(calendar days)</t>
    </r>
  </si>
  <si>
    <t>Contract #:</t>
  </si>
  <si>
    <t>Task Order #:</t>
  </si>
  <si>
    <r>
      <t xml:space="preserve">Activity I.D. 
</t>
    </r>
    <r>
      <rPr>
        <sz val="8"/>
        <color theme="1"/>
        <rFont val="Calibri"/>
        <family val="2"/>
        <scheme val="minor"/>
      </rPr>
      <t>(Per Schedule Update)</t>
    </r>
  </si>
  <si>
    <t>Next Week</t>
  </si>
  <si>
    <t>2 Weeks</t>
  </si>
  <si>
    <t>3 Weeks</t>
  </si>
  <si>
    <t>Prepared on:</t>
  </si>
  <si>
    <t>Prepared by:</t>
  </si>
  <si>
    <t>East Los Angeles College (ELAC)</t>
  </si>
  <si>
    <t>Los Angeles City College (LACC)</t>
  </si>
  <si>
    <t>Los Angeles Harbor College (LAHC)</t>
  </si>
  <si>
    <t>Los Angeles Mission College (LAMC)</t>
  </si>
  <si>
    <t>Los Angeles Pierce College (LAPC)</t>
  </si>
  <si>
    <t>Los Angeles Southwest College (LASC)</t>
  </si>
  <si>
    <t>Los Angeles Trade Tech College (LATTC)</t>
  </si>
  <si>
    <t>Los Angeles Valley College (LAVC)</t>
  </si>
  <si>
    <t>West Los Angeles College (WLAC)</t>
  </si>
  <si>
    <t>WD</t>
  </si>
  <si>
    <t>Weather Delay</t>
  </si>
  <si>
    <t>Project #</t>
  </si>
  <si>
    <t>[Enter General Contractor Name]</t>
  </si>
  <si>
    <t>[Insert GC company logo if desired. Erase this text to clear]</t>
  </si>
  <si>
    <t>H</t>
  </si>
  <si>
    <t>[Enter Superintendent/PM/Scheduler Name]</t>
  </si>
  <si>
    <t>[Enter date]</t>
  </si>
  <si>
    <t>Column1</t>
  </si>
  <si>
    <t>Position/Title:</t>
  </si>
  <si>
    <t>[Enter name of specific task/activity]</t>
  </si>
  <si>
    <t>[ENTER CATEGORY NAME]</t>
  </si>
  <si>
    <t>Start
Date</t>
  </si>
  <si>
    <t>Finish
Date</t>
  </si>
  <si>
    <t>A</t>
  </si>
  <si>
    <t>B</t>
  </si>
  <si>
    <t>D</t>
  </si>
  <si>
    <t>E</t>
  </si>
  <si>
    <t>F</t>
  </si>
  <si>
    <t>G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</si>
  <si>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</si>
  <si>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</si>
  <si>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</si>
  <si>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</si>
  <si>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</si>
  <si>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</si>
  <si>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</si>
  <si>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</si>
  <si>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</si>
  <si>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</si>
  <si>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</si>
  <si>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</si>
  <si>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</si>
  <si>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</si>
  <si>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</si>
  <si>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</si>
  <si>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</si>
  <si>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</si>
  <si>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</si>
  <si>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</si>
  <si>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</si>
  <si>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</si>
  <si>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</si>
  <si>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</si>
  <si>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Duration
(For Validation)</t>
  </si>
  <si>
    <r>
      <t xml:space="preserve">Activity Description
</t>
    </r>
    <r>
      <rPr>
        <sz val="11"/>
        <color theme="1"/>
        <rFont val="Calibri"/>
        <family val="2"/>
        <scheme val="minor"/>
      </rPr>
      <t xml:space="preserve">(per latest schedule update)
</t>
    </r>
    <r>
      <rPr>
        <sz val="8"/>
        <color rgb="FFFF0000"/>
        <rFont val="Calibri"/>
        <family val="2"/>
        <scheme val="minor"/>
      </rPr>
      <t>Critical Path Activity in Red</t>
    </r>
  </si>
  <si>
    <t>Critical Path Activity</t>
  </si>
  <si>
    <t>Non-Critical Activity</t>
  </si>
  <si>
    <t>Concrete Pour</t>
  </si>
  <si>
    <t>Inspection</t>
  </si>
  <si>
    <t>Holiday</t>
  </si>
  <si>
    <t>Line</t>
  </si>
  <si>
    <t>Notes / Comments</t>
  </si>
  <si>
    <r>
      <t xml:space="preserve">Must be submitted to CPT PM at least </t>
    </r>
    <r>
      <rPr>
        <i/>
        <u/>
        <sz val="10"/>
        <color rgb="FFFF0000"/>
        <rFont val="Calibri"/>
        <family val="2"/>
        <scheme val="minor"/>
      </rPr>
      <t>24 hours prior</t>
    </r>
    <r>
      <rPr>
        <i/>
        <sz val="10"/>
        <color rgb="FFFF0000"/>
        <rFont val="Calibri"/>
        <family val="2"/>
        <scheme val="minor"/>
      </rPr>
      <t xml:space="preserve"> to the next meeting.</t>
    </r>
  </si>
  <si>
    <t>4WRS Period</t>
  </si>
  <si>
    <t>Four-Week Rolling Schedule (4WRS)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</si>
</sst>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/dd/yy;@"/>
    <numFmt numFmtId="165" formatCode="m/d;@"/>
    <numFmt numFmtId="166" formatCode="mm/dd"/>
    <numFmt numFmtId="167" formatCode="[$-F800]dddd\,\ mmmm\ dd\,\ yyyy"/>
    <numFmt numFmtId="168" formatCode="mm/dd/yy\ \(dddd\)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color theme="0"/>
      <name val="Arial"/>
      <family val="2"/>
    </font>
    <font>
      <i/>
      <sz val="10"/>
      <color rgb="FFFF0000"/>
      <name val="Calibri"/>
      <family val="2"/>
      <scheme val="minor"/>
    </font>
    <font>
      <i/>
      <u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5" fontId="0" fillId="0" borderId="0" xfId="0" applyNumberFormat="1" applyBorder="1"/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/>
    <xf numFmtId="14" fontId="0" fillId="0" borderId="0" xfId="0" applyNumberFormat="1" applyFont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/>
    <xf numFmtId="0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top"/>
    </xf>
    <xf numFmtId="14" fontId="4" fillId="0" borderId="0" xfId="0" applyNumberFormat="1" applyFont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>
      <alignment horizontal="left" vertical="top" indent="3"/>
    </xf>
    <xf numFmtId="0" fontId="0" fillId="10" borderId="0" xfId="0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4" fillId="0" borderId="0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>
      <alignment horizontal="center" vertical="center"/>
    </xf>
    <xf numFmtId="14" fontId="2" fillId="0" borderId="0" xfId="0" applyNumberFormat="1" applyFont="1" applyBorder="1" applyAlignment="1"/>
    <xf numFmtId="14" fontId="2" fillId="0" borderId="5" xfId="0" applyNumberFormat="1" applyFont="1" applyBorder="1" applyAlignment="1"/>
    <xf numFmtId="14" fontId="2" fillId="0" borderId="9" xfId="0" applyNumberFormat="1" applyFont="1" applyBorder="1" applyAlignment="1">
      <alignment horizontal="left" indent="1"/>
    </xf>
    <xf numFmtId="14" fontId="2" fillId="0" borderId="7" xfId="0" applyNumberFormat="1" applyFont="1" applyBorder="1" applyAlignment="1">
      <alignment horizontal="left" indent="1"/>
    </xf>
    <xf numFmtId="14" fontId="2" fillId="0" borderId="8" xfId="0" applyNumberFormat="1" applyFont="1" applyBorder="1" applyAlignment="1">
      <alignment horizontal="left" indent="1"/>
    </xf>
    <xf numFmtId="167" fontId="4" fillId="0" borderId="0" xfId="0" applyNumberFormat="1" applyFont="1" applyBorder="1" applyAlignment="1">
      <alignment horizontal="left" indent="1"/>
    </xf>
    <xf numFmtId="165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8" fillId="7" borderId="1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9" borderId="0" xfId="0" applyFont="1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center" vertical="center"/>
    </xf>
    <xf numFmtId="166" fontId="1" fillId="9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14" fontId="0" fillId="4" borderId="0" xfId="0" applyNumberFormat="1" applyFill="1" applyBorder="1" applyAlignment="1" applyProtection="1">
      <alignment horizontal="center" vertical="center"/>
      <protection locked="0"/>
    </xf>
    <xf numFmtId="1" fontId="4" fillId="4" borderId="0" xfId="0" applyNumberFormat="1" applyFont="1" applyFill="1" applyBorder="1" applyAlignment="1" applyProtection="1">
      <alignment horizontal="center" vertical="center"/>
      <protection locked="0"/>
    </xf>
    <xf numFmtId="165" fontId="0" fillId="4" borderId="0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inden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164" fontId="5" fillId="7" borderId="1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Border="1" applyAlignment="1">
      <alignment horizontal="center"/>
    </xf>
    <xf numFmtId="164" fontId="5" fillId="7" borderId="10" xfId="0" applyNumberFormat="1" applyFont="1" applyFill="1" applyBorder="1" applyAlignment="1">
      <alignment horizontal="center"/>
    </xf>
    <xf numFmtId="164" fontId="5" fillId="7" borderId="11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168" fontId="4" fillId="0" borderId="0" xfId="0" applyNumberFormat="1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m/d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/dd/yy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mm/dd/yy;@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mm/dd"/>
      <fill>
        <patternFill patternType="solid">
          <fgColor indexed="64"/>
          <bgColor theme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>
          <bgColor theme="0" tint="-0.34998626667073579"/>
        </patternFill>
      </fill>
    </dxf>
    <dxf>
      <font>
        <color rgb="FFFF0000"/>
      </font>
    </dxf>
    <dxf>
      <fill>
        <patternFill>
          <bgColor theme="6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Basic" pivot="0" count="1">
      <tableStyleElement type="wholeTable" dxfId="5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3:AK45" totalsRowShown="0" headerRowDxfId="38" dataDxfId="37">
  <autoFilter ref="A13:AK45"/>
  <tableColumns count="37">
    <tableColumn id="1" name="A" dataDxfId="36">
      <calculatedColumnFormula>ROW()-14</calculatedColumnFormula>
    </tableColumn>
    <tableColumn id="35" name="B" dataDxfId="35"/>
    <tableColumn id="2" name="C" dataDxfId="34"/>
    <tableColumn id="3" name="D" dataDxfId="33"/>
    <tableColumn id="4" name="E" dataDxfId="32"/>
    <tableColumn id="5" name="F" dataDxfId="31"/>
    <tableColumn id="6" name="G" dataDxfId="30">
      <calculatedColumnFormula>IF($F14="","",($F14-$E14)+1)</calculatedColumnFormula>
    </tableColumn>
    <tableColumn id="7" name="H" dataDxfId="29"/>
    <tableColumn id="8" name="I" dataDxfId="28"/>
    <tableColumn id="9" name="J" dataDxfId="27"/>
    <tableColumn id="10" name="K" dataDxfId="26"/>
    <tableColumn id="11" name="L" dataDxfId="25"/>
    <tableColumn id="12" name="M" dataDxfId="24"/>
    <tableColumn id="13" name="N" dataDxfId="23"/>
    <tableColumn id="14" name="O" dataDxfId="22"/>
    <tableColumn id="15" name="P" dataDxfId="21"/>
    <tableColumn id="16" name="Q" dataDxfId="20"/>
    <tableColumn id="17" name="R" dataDxfId="19"/>
    <tableColumn id="18" name="S" dataDxfId="18"/>
    <tableColumn id="19" name="T" dataDxfId="17"/>
    <tableColumn id="20" name="U" dataDxfId="16"/>
    <tableColumn id="21" name="V" dataDxfId="15"/>
    <tableColumn id="22" name="W" dataDxfId="14"/>
    <tableColumn id="23" name="X" dataDxfId="13"/>
    <tableColumn id="24" name="Y" dataDxfId="12"/>
    <tableColumn id="25" name="Z" dataDxfId="11"/>
    <tableColumn id="26" name="AA" dataDxfId="10"/>
    <tableColumn id="27" name="AB" dataDxfId="9"/>
    <tableColumn id="28" name="AC" dataDxfId="8"/>
    <tableColumn id="29" name="AD" dataDxfId="7"/>
    <tableColumn id="30" name="AE" dataDxfId="6"/>
    <tableColumn id="31" name="AF" dataDxfId="5"/>
    <tableColumn id="32" name="AG" dataDxfId="4"/>
    <tableColumn id="33" name="AH" dataDxfId="3"/>
    <tableColumn id="36" name="AI" dataDxfId="2"/>
    <tableColumn id="37" name="Column1" dataDxfId="1"/>
    <tableColumn id="34" name="Duration_x000a_(For Validation)" dataDxfId="0">
      <calculatedColumnFormula>IF($F14="","",($F14-$E14)+1)</calculatedColumnFormula>
    </tableColumn>
  </tableColumns>
  <tableStyleInfo name="Basi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showGridLines="0" tabSelected="1" zoomScale="70" zoomScaleNormal="70" zoomScaleSheetLayoutView="55" workbookViewId="0">
      <pane ySplit="13" topLeftCell="A14" activePane="bottomLeft" state="frozen"/>
      <selection pane="bottomLeft" activeCell="A14" sqref="A14"/>
    </sheetView>
  </sheetViews>
  <sheetFormatPr defaultRowHeight="14.5" x14ac:dyDescent="0.35"/>
  <cols>
    <col min="1" max="1" width="5.6328125" style="44" customWidth="1"/>
    <col min="2" max="2" width="44.54296875" style="9" customWidth="1"/>
    <col min="3" max="3" width="12.54296875" style="6" customWidth="1"/>
    <col min="4" max="4" width="20.54296875" style="10" customWidth="1"/>
    <col min="5" max="6" width="8.6328125" style="7" customWidth="1"/>
    <col min="7" max="7" width="10.7265625" style="13" bestFit="1" customWidth="1"/>
    <col min="8" max="8" width="4.54296875" style="18" customWidth="1"/>
    <col min="9" max="12" width="4.54296875" style="9" customWidth="1"/>
    <col min="13" max="14" width="4.54296875" style="5" customWidth="1"/>
    <col min="15" max="19" width="4.54296875" style="9" customWidth="1"/>
    <col min="20" max="21" width="4.54296875" style="5" customWidth="1"/>
    <col min="22" max="26" width="4.54296875" style="9" customWidth="1"/>
    <col min="27" max="28" width="4.54296875" style="5" customWidth="1"/>
    <col min="29" max="33" width="4.54296875" style="9" customWidth="1"/>
    <col min="34" max="35" width="4.54296875" style="5" customWidth="1"/>
    <col min="36" max="36" width="22.36328125" style="5" customWidth="1"/>
    <col min="37" max="37" width="19.26953125" style="5" hidden="1" customWidth="1"/>
    <col min="39" max="39" width="8.7265625" customWidth="1"/>
  </cols>
  <sheetData>
    <row r="1" spans="1:39" s="6" customFormat="1" ht="40" customHeight="1" x14ac:dyDescent="0.35">
      <c r="A1" s="96" t="s">
        <v>91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6" t="s">
        <v>27</v>
      </c>
    </row>
    <row r="2" spans="1:39" ht="19" customHeight="1" thickBot="1" x14ac:dyDescent="0.4">
      <c r="A2" s="97" t="s">
        <v>89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46" t="s">
        <v>28</v>
      </c>
    </row>
    <row r="3" spans="1:39" ht="18.5" customHeight="1" thickBot="1" x14ac:dyDescent="0.4">
      <c r="A3" s="95" t="s">
        <v>39</v>
      </c>
      <c r="B3" s="95"/>
      <c r="C3" s="19" t="s">
        <v>1</v>
      </c>
      <c r="D3" s="47"/>
      <c r="E3" s="25"/>
      <c r="F3" s="25"/>
      <c r="G3" s="25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7" t="s">
        <v>25</v>
      </c>
      <c r="V3" s="107" t="s">
        <v>43</v>
      </c>
      <c r="W3" s="107"/>
      <c r="X3" s="107"/>
      <c r="Y3" s="107"/>
      <c r="Z3" s="54"/>
      <c r="AA3" s="54"/>
      <c r="AB3" s="54"/>
      <c r="AC3" s="54"/>
      <c r="AD3" s="48"/>
      <c r="AE3" s="48"/>
      <c r="AF3" s="48"/>
      <c r="AG3" s="48"/>
      <c r="AH3" s="48"/>
      <c r="AI3" s="35" t="s">
        <v>14</v>
      </c>
      <c r="AJ3" s="51" t="s">
        <v>82</v>
      </c>
      <c r="AK3" s="46"/>
    </row>
    <row r="4" spans="1:39" ht="15" customHeight="1" thickBot="1" x14ac:dyDescent="0.4">
      <c r="A4" s="95"/>
      <c r="B4" s="95"/>
      <c r="C4" s="19" t="s">
        <v>0</v>
      </c>
      <c r="D4" s="47"/>
      <c r="E4" s="25"/>
      <c r="F4" s="25"/>
      <c r="G4" s="25"/>
      <c r="H4" s="26"/>
      <c r="I4" s="14"/>
      <c r="J4" s="14"/>
      <c r="K4" s="14"/>
      <c r="L4" s="14"/>
      <c r="M4" s="15"/>
      <c r="N4" s="15"/>
      <c r="O4" s="14"/>
      <c r="P4" s="14"/>
      <c r="Q4" s="14"/>
      <c r="R4" s="14"/>
      <c r="S4" s="14"/>
      <c r="T4" s="15"/>
      <c r="U4" s="27" t="s">
        <v>26</v>
      </c>
      <c r="V4" s="89" t="s">
        <v>42</v>
      </c>
      <c r="W4" s="89"/>
      <c r="X4" s="89"/>
      <c r="Y4" s="89"/>
      <c r="Z4" s="89"/>
      <c r="AA4" s="89"/>
      <c r="AB4" s="89"/>
      <c r="AC4" s="89"/>
      <c r="AD4" s="14"/>
      <c r="AI4" s="11" t="s">
        <v>15</v>
      </c>
      <c r="AJ4" s="52" t="s">
        <v>83</v>
      </c>
      <c r="AK4" s="46" t="s">
        <v>29</v>
      </c>
    </row>
    <row r="5" spans="1:39" ht="15" customHeight="1" thickBot="1" x14ac:dyDescent="0.4">
      <c r="A5" s="93" t="s">
        <v>40</v>
      </c>
      <c r="B5" s="93"/>
      <c r="C5" s="19" t="s">
        <v>38</v>
      </c>
      <c r="D5" s="47"/>
      <c r="E5" s="20"/>
      <c r="F5" s="37"/>
      <c r="G5" s="25"/>
      <c r="H5" s="26"/>
      <c r="I5" s="14"/>
      <c r="J5" s="14"/>
      <c r="K5" s="14"/>
      <c r="L5" s="14"/>
      <c r="M5" s="15"/>
      <c r="N5" s="15"/>
      <c r="O5" s="14"/>
      <c r="P5" s="14"/>
      <c r="Q5" s="14"/>
      <c r="R5" s="14"/>
      <c r="S5" s="14"/>
      <c r="T5" s="15"/>
      <c r="U5" s="27" t="s">
        <v>45</v>
      </c>
      <c r="V5" s="89"/>
      <c r="W5" s="89"/>
      <c r="X5" s="89"/>
      <c r="Y5" s="89"/>
      <c r="Z5" s="89"/>
      <c r="AA5" s="89"/>
      <c r="AB5" s="89"/>
      <c r="AC5" s="89"/>
      <c r="AD5" s="14"/>
      <c r="AF5" s="49"/>
      <c r="AG5" s="49"/>
      <c r="AH5" s="50"/>
      <c r="AI5" s="12" t="s">
        <v>16</v>
      </c>
      <c r="AJ5" s="52" t="s">
        <v>84</v>
      </c>
      <c r="AK5" s="46" t="s">
        <v>30</v>
      </c>
    </row>
    <row r="6" spans="1:39" ht="15" thickBot="1" x14ac:dyDescent="0.4">
      <c r="A6" s="93"/>
      <c r="B6" s="93"/>
      <c r="C6" s="19" t="s">
        <v>19</v>
      </c>
      <c r="D6" s="47"/>
      <c r="E6" s="20"/>
      <c r="F6" s="29" t="s">
        <v>20</v>
      </c>
      <c r="G6" s="47"/>
      <c r="H6" s="26"/>
      <c r="I6" s="28"/>
      <c r="J6" s="28"/>
      <c r="K6" s="28"/>
      <c r="L6" s="28"/>
      <c r="M6" s="20"/>
      <c r="N6" s="20"/>
      <c r="O6" s="14"/>
      <c r="P6" s="14"/>
      <c r="Q6" s="14"/>
      <c r="R6" s="14"/>
      <c r="S6" s="14"/>
      <c r="T6" s="15"/>
      <c r="AD6" s="14"/>
      <c r="AF6" s="49"/>
      <c r="AG6" s="49"/>
      <c r="AH6" s="50"/>
      <c r="AI6" s="24" t="s">
        <v>17</v>
      </c>
      <c r="AJ6" s="52" t="s">
        <v>85</v>
      </c>
      <c r="AK6" s="46" t="s">
        <v>31</v>
      </c>
    </row>
    <row r="7" spans="1:39" ht="15" thickBot="1" x14ac:dyDescent="0.4">
      <c r="A7" s="93"/>
      <c r="B7" s="93"/>
      <c r="C7" s="19" t="s">
        <v>2</v>
      </c>
      <c r="D7" s="47"/>
      <c r="E7" s="25"/>
      <c r="F7" s="20"/>
      <c r="G7" s="20"/>
      <c r="H7" s="30"/>
      <c r="I7" s="14"/>
      <c r="J7" s="28"/>
      <c r="K7" s="28"/>
      <c r="L7" s="28"/>
      <c r="M7" s="20"/>
      <c r="N7" s="20"/>
      <c r="O7" s="14"/>
      <c r="P7" s="14"/>
      <c r="Q7" s="14"/>
      <c r="R7" s="14"/>
      <c r="S7" s="14"/>
      <c r="T7" s="15"/>
      <c r="U7" s="15"/>
      <c r="V7" s="14"/>
      <c r="W7" s="14"/>
      <c r="X7" s="14"/>
      <c r="Y7" s="14"/>
      <c r="Z7" s="14"/>
      <c r="AA7" s="15"/>
      <c r="AB7" s="15"/>
      <c r="AC7" s="14"/>
      <c r="AD7" s="14"/>
      <c r="AF7" s="49"/>
      <c r="AG7" s="49"/>
      <c r="AH7" s="50"/>
      <c r="AI7" s="22" t="s">
        <v>36</v>
      </c>
      <c r="AJ7" s="52" t="s">
        <v>37</v>
      </c>
      <c r="AK7" s="46" t="s">
        <v>32</v>
      </c>
    </row>
    <row r="8" spans="1:39" ht="15" thickBot="1" x14ac:dyDescent="0.4">
      <c r="A8" s="93"/>
      <c r="B8" s="93"/>
      <c r="H8" s="36" t="str">
        <f>IF(OR($L$9="",$AK$12="Monday"),"","ERROR: 3WLA Period must begin on a Monday.")</f>
        <v/>
      </c>
      <c r="I8" s="14"/>
      <c r="J8" s="28"/>
      <c r="K8" s="28"/>
      <c r="L8" s="14"/>
      <c r="M8" s="20"/>
      <c r="N8" s="20"/>
      <c r="O8" s="14"/>
      <c r="P8" s="14"/>
      <c r="Q8" s="14"/>
      <c r="R8" s="14"/>
      <c r="S8" s="14"/>
      <c r="T8" s="15"/>
      <c r="U8" s="15"/>
      <c r="V8" s="14"/>
      <c r="W8" s="14"/>
      <c r="X8" s="14"/>
      <c r="Y8" s="14"/>
      <c r="Z8" s="14"/>
      <c r="AA8" s="15"/>
      <c r="AB8" s="15"/>
      <c r="AC8" s="14"/>
      <c r="AD8" s="14"/>
      <c r="AF8" s="49"/>
      <c r="AG8" s="49"/>
      <c r="AH8" s="50"/>
      <c r="AI8" s="23" t="s">
        <v>41</v>
      </c>
      <c r="AJ8" s="53" t="s">
        <v>86</v>
      </c>
      <c r="AK8" s="46" t="s">
        <v>33</v>
      </c>
    </row>
    <row r="9" spans="1:39" x14ac:dyDescent="0.35">
      <c r="A9" s="93"/>
      <c r="B9" s="93"/>
      <c r="C9" s="3"/>
      <c r="D9" s="34"/>
      <c r="E9" s="17"/>
      <c r="F9" s="17"/>
      <c r="G9" s="8"/>
      <c r="H9" s="104" t="s">
        <v>90</v>
      </c>
      <c r="I9" s="105"/>
      <c r="J9" s="105"/>
      <c r="K9" s="59" t="s">
        <v>3</v>
      </c>
      <c r="L9" s="100"/>
      <c r="M9" s="100"/>
      <c r="N9" s="59" t="s">
        <v>4</v>
      </c>
      <c r="O9" s="102" t="str">
        <f>IF($L$9="","",$L$9+27)</f>
        <v/>
      </c>
      <c r="P9" s="103"/>
      <c r="AF9" s="49"/>
      <c r="AG9" s="49"/>
      <c r="AH9" s="49"/>
      <c r="AI9" s="58"/>
      <c r="AK9" s="46" t="s">
        <v>34</v>
      </c>
    </row>
    <row r="10" spans="1:39" x14ac:dyDescent="0.35">
      <c r="A10" s="94"/>
      <c r="B10" s="94"/>
      <c r="C10" s="39" t="str">
        <f>IF(SUM($G$14:$G$45)=SUM($AK$14:$AK$45),"","ERROR: Formula is missing or overwritten in Duration column.")</f>
        <v/>
      </c>
      <c r="E10" s="17"/>
      <c r="F10" s="17"/>
      <c r="G10" s="8"/>
      <c r="H10" s="101" t="s">
        <v>13</v>
      </c>
      <c r="I10" s="101"/>
      <c r="J10" s="101"/>
      <c r="K10" s="101"/>
      <c r="L10" s="101"/>
      <c r="M10" s="101"/>
      <c r="N10" s="101"/>
      <c r="O10" s="92" t="s">
        <v>22</v>
      </c>
      <c r="P10" s="92"/>
      <c r="Q10" s="92"/>
      <c r="R10" s="92"/>
      <c r="S10" s="92"/>
      <c r="T10" s="92"/>
      <c r="U10" s="92"/>
      <c r="V10" s="92" t="s">
        <v>23</v>
      </c>
      <c r="W10" s="92"/>
      <c r="X10" s="92"/>
      <c r="Y10" s="92"/>
      <c r="Z10" s="92"/>
      <c r="AA10" s="92"/>
      <c r="AB10" s="92"/>
      <c r="AC10" s="92" t="s">
        <v>24</v>
      </c>
      <c r="AD10" s="92"/>
      <c r="AE10" s="92"/>
      <c r="AF10" s="92"/>
      <c r="AG10" s="92"/>
      <c r="AH10" s="92"/>
      <c r="AI10" s="92"/>
      <c r="AJ10" s="106" t="s">
        <v>88</v>
      </c>
      <c r="AK10" s="46" t="s">
        <v>35</v>
      </c>
    </row>
    <row r="11" spans="1:39" s="1" customFormat="1" ht="10.5" customHeight="1" x14ac:dyDescent="0.35">
      <c r="A11" s="90" t="s">
        <v>87</v>
      </c>
      <c r="B11" s="90" t="s">
        <v>81</v>
      </c>
      <c r="C11" s="90" t="s">
        <v>21</v>
      </c>
      <c r="D11" s="91" t="s">
        <v>5</v>
      </c>
      <c r="E11" s="90" t="s">
        <v>48</v>
      </c>
      <c r="F11" s="90" t="s">
        <v>49</v>
      </c>
      <c r="G11" s="98" t="s">
        <v>18</v>
      </c>
      <c r="H11" s="55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16" t="s">
        <v>11</v>
      </c>
      <c r="N11" s="16" t="s">
        <v>12</v>
      </c>
      <c r="O11" s="4" t="s">
        <v>6</v>
      </c>
      <c r="P11" s="4" t="s">
        <v>7</v>
      </c>
      <c r="Q11" s="4" t="s">
        <v>8</v>
      </c>
      <c r="R11" s="4" t="s">
        <v>9</v>
      </c>
      <c r="S11" s="4" t="s">
        <v>10</v>
      </c>
      <c r="T11" s="16" t="s">
        <v>11</v>
      </c>
      <c r="U11" s="16" t="s">
        <v>12</v>
      </c>
      <c r="V11" s="4" t="s">
        <v>6</v>
      </c>
      <c r="W11" s="4" t="s">
        <v>7</v>
      </c>
      <c r="X11" s="4" t="s">
        <v>8</v>
      </c>
      <c r="Y11" s="4" t="s">
        <v>9</v>
      </c>
      <c r="Z11" s="4" t="s">
        <v>10</v>
      </c>
      <c r="AA11" s="16" t="s">
        <v>11</v>
      </c>
      <c r="AB11" s="16" t="s">
        <v>12</v>
      </c>
      <c r="AC11" s="4" t="s">
        <v>6</v>
      </c>
      <c r="AD11" s="4" t="s">
        <v>7</v>
      </c>
      <c r="AE11" s="4" t="s">
        <v>8</v>
      </c>
      <c r="AF11" s="4" t="s">
        <v>9</v>
      </c>
      <c r="AG11" s="4" t="s">
        <v>10</v>
      </c>
      <c r="AH11" s="16" t="s">
        <v>11</v>
      </c>
      <c r="AI11" s="16" t="s">
        <v>12</v>
      </c>
      <c r="AJ11" s="106"/>
    </row>
    <row r="12" spans="1:39" s="2" customFormat="1" ht="32.5" customHeight="1" x14ac:dyDescent="0.35">
      <c r="A12" s="91"/>
      <c r="B12" s="91"/>
      <c r="C12" s="91"/>
      <c r="D12" s="91"/>
      <c r="E12" s="91"/>
      <c r="F12" s="91"/>
      <c r="G12" s="99"/>
      <c r="H12" s="56" t="str">
        <f>IF($L$9="","",$L$9)</f>
        <v/>
      </c>
      <c r="I12" s="56" t="str">
        <f>IF($L$9="","",$L$9+1)</f>
        <v/>
      </c>
      <c r="J12" s="56" t="str">
        <f>IF($L$9="","",$L$9+2)</f>
        <v/>
      </c>
      <c r="K12" s="56" t="str">
        <f>IF($L$9="","",$L$9+3)</f>
        <v/>
      </c>
      <c r="L12" s="56" t="str">
        <f>IF($L$9="","",$L$9+4)</f>
        <v/>
      </c>
      <c r="M12" s="57" t="str">
        <f>IF($L$9="","",$L$9+5)</f>
        <v/>
      </c>
      <c r="N12" s="57" t="str">
        <f>IF($L$9="","",$L$9+6)</f>
        <v/>
      </c>
      <c r="O12" s="56" t="str">
        <f>IF($L$9="","",$L$9+7)</f>
        <v/>
      </c>
      <c r="P12" s="56" t="str">
        <f>IF($L$9="","",$L$9+8)</f>
        <v/>
      </c>
      <c r="Q12" s="56" t="str">
        <f>IF($L$9="","",$L$9+9)</f>
        <v/>
      </c>
      <c r="R12" s="56" t="str">
        <f>IF($L$9="","",$L$9+10)</f>
        <v/>
      </c>
      <c r="S12" s="56" t="str">
        <f>IF($L$9="","",$L$9+11)</f>
        <v/>
      </c>
      <c r="T12" s="57" t="str">
        <f>IF($L$9="","",$L$9+12)</f>
        <v/>
      </c>
      <c r="U12" s="57" t="str">
        <f>IF($L$9="","",$L$9+13)</f>
        <v/>
      </c>
      <c r="V12" s="56" t="str">
        <f>IF($L$9="","",$L$9+14)</f>
        <v/>
      </c>
      <c r="W12" s="56" t="str">
        <f>IF($L$9="","",$L$9+15)</f>
        <v/>
      </c>
      <c r="X12" s="56" t="str">
        <f>IF($L$9="","",$L$9+16)</f>
        <v/>
      </c>
      <c r="Y12" s="56" t="str">
        <f>IF($L$9="","",$L$9+17)</f>
        <v/>
      </c>
      <c r="Z12" s="56" t="str">
        <f>IF($L$9="","",$L$9+18)</f>
        <v/>
      </c>
      <c r="AA12" s="57" t="str">
        <f>IF($L$9="","",$L$9+19)</f>
        <v/>
      </c>
      <c r="AB12" s="57" t="str">
        <f>IF($L$9="","",$L$9+20)</f>
        <v/>
      </c>
      <c r="AC12" s="56" t="str">
        <f>IF($L$9="","",$L$9+21)</f>
        <v/>
      </c>
      <c r="AD12" s="56" t="str">
        <f>IF($L$9="","",L$9+22)</f>
        <v/>
      </c>
      <c r="AE12" s="56" t="str">
        <f>IF($L$9="","",$L$9+23)</f>
        <v/>
      </c>
      <c r="AF12" s="56" t="str">
        <f>IF($L$9="","",$L$9+24)</f>
        <v/>
      </c>
      <c r="AG12" s="56" t="str">
        <f>IF($L$9="","",$L$9+25)</f>
        <v/>
      </c>
      <c r="AH12" s="57" t="str">
        <f>IF($L$9="","",$L$9+26)</f>
        <v/>
      </c>
      <c r="AI12" s="57" t="str">
        <f>IF($L$9="","",$L$9+27)</f>
        <v/>
      </c>
      <c r="AJ12" s="106"/>
      <c r="AK12" s="21" t="str">
        <f>TEXT(L9,"dddd")</f>
        <v>Saturday</v>
      </c>
    </row>
    <row r="13" spans="1:39" s="2" customFormat="1" ht="32.5" hidden="1" customHeight="1" x14ac:dyDescent="0.35">
      <c r="A13" s="61" t="s">
        <v>50</v>
      </c>
      <c r="B13" s="61" t="s">
        <v>51</v>
      </c>
      <c r="C13" s="61" t="s">
        <v>14</v>
      </c>
      <c r="D13" s="61" t="s">
        <v>52</v>
      </c>
      <c r="E13" s="61" t="s">
        <v>53</v>
      </c>
      <c r="F13" s="61" t="s">
        <v>54</v>
      </c>
      <c r="G13" s="62" t="s">
        <v>55</v>
      </c>
      <c r="H13" s="63" t="s">
        <v>41</v>
      </c>
      <c r="I13" s="63" t="s">
        <v>17</v>
      </c>
      <c r="J13" s="63" t="s">
        <v>56</v>
      </c>
      <c r="K13" s="63" t="s">
        <v>57</v>
      </c>
      <c r="L13" s="63" t="s">
        <v>58</v>
      </c>
      <c r="M13" s="63" t="s">
        <v>59</v>
      </c>
      <c r="N13" s="63" t="s">
        <v>60</v>
      </c>
      <c r="O13" s="63" t="s">
        <v>61</v>
      </c>
      <c r="P13" s="63" t="s">
        <v>16</v>
      </c>
      <c r="Q13" s="63" t="s">
        <v>62</v>
      </c>
      <c r="R13" s="63" t="s">
        <v>63</v>
      </c>
      <c r="S13" s="63" t="s">
        <v>64</v>
      </c>
      <c r="T13" s="63" t="s">
        <v>65</v>
      </c>
      <c r="U13" s="63" t="s">
        <v>66</v>
      </c>
      <c r="V13" s="63" t="s">
        <v>67</v>
      </c>
      <c r="W13" s="63" t="s">
        <v>68</v>
      </c>
      <c r="X13" s="63" t="s">
        <v>15</v>
      </c>
      <c r="Y13" s="63" t="s">
        <v>69</v>
      </c>
      <c r="Z13" s="63" t="s">
        <v>70</v>
      </c>
      <c r="AA13" s="63" t="s">
        <v>71</v>
      </c>
      <c r="AB13" s="63" t="s">
        <v>72</v>
      </c>
      <c r="AC13" s="63" t="s">
        <v>73</v>
      </c>
      <c r="AD13" s="63" t="s">
        <v>74</v>
      </c>
      <c r="AE13" s="63" t="s">
        <v>75</v>
      </c>
      <c r="AF13" s="63" t="s">
        <v>76</v>
      </c>
      <c r="AG13" s="63" t="s">
        <v>77</v>
      </c>
      <c r="AH13" s="63" t="s">
        <v>78</v>
      </c>
      <c r="AI13" s="63" t="s">
        <v>79</v>
      </c>
      <c r="AJ13" s="63" t="s">
        <v>44</v>
      </c>
      <c r="AK13" s="45" t="s">
        <v>80</v>
      </c>
      <c r="AM13" s="21"/>
    </row>
    <row r="14" spans="1:39" s="32" customFormat="1" x14ac:dyDescent="0.35">
      <c r="A14" s="64">
        <f>ROW()-14</f>
        <v>0</v>
      </c>
      <c r="B14" s="88" t="s">
        <v>47</v>
      </c>
      <c r="C14" s="66"/>
      <c r="D14" s="67"/>
      <c r="E14" s="68"/>
      <c r="F14" s="68"/>
      <c r="G14" s="69" t="str">
        <f t="shared" ref="G14:G45" si="0">IF($F14="","",($F14-$E14)+1)</f>
        <v/>
      </c>
      <c r="H14" s="70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71"/>
      <c r="AK14" s="40" t="str">
        <f t="shared" ref="AK14:AK45" si="1">IF($F14="","",($F14-$E14)+1)</f>
        <v/>
      </c>
      <c r="AM14" s="38"/>
    </row>
    <row r="15" spans="1:39" s="32" customFormat="1" x14ac:dyDescent="0.35">
      <c r="A15" s="72">
        <f t="shared" ref="A15:A32" si="2">ROW()-14</f>
        <v>1</v>
      </c>
      <c r="B15" s="73" t="s">
        <v>46</v>
      </c>
      <c r="C15" s="74"/>
      <c r="D15" s="73"/>
      <c r="E15" s="75"/>
      <c r="F15" s="75"/>
      <c r="G15" s="76" t="str">
        <f t="shared" si="0"/>
        <v/>
      </c>
      <c r="H15" s="77"/>
      <c r="I15" s="78"/>
      <c r="J15" s="78"/>
      <c r="K15" s="78"/>
      <c r="L15" s="78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9"/>
      <c r="AK15" s="41" t="str">
        <f t="shared" si="1"/>
        <v/>
      </c>
      <c r="AM15" s="38"/>
    </row>
    <row r="16" spans="1:39" s="31" customFormat="1" x14ac:dyDescent="0.35">
      <c r="A16" s="72">
        <f t="shared" si="2"/>
        <v>2</v>
      </c>
      <c r="B16" s="73"/>
      <c r="C16" s="74"/>
      <c r="D16" s="73"/>
      <c r="E16" s="75"/>
      <c r="F16" s="75"/>
      <c r="G16" s="76" t="str">
        <f t="shared" si="0"/>
        <v/>
      </c>
      <c r="H16" s="77"/>
      <c r="I16" s="78"/>
      <c r="J16" s="78"/>
      <c r="K16" s="78"/>
      <c r="L16" s="78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9"/>
      <c r="AK16" s="42" t="str">
        <f t="shared" si="1"/>
        <v/>
      </c>
      <c r="AM16" s="33"/>
    </row>
    <row r="17" spans="1:39" s="31" customFormat="1" x14ac:dyDescent="0.35">
      <c r="A17" s="72">
        <f t="shared" si="2"/>
        <v>3</v>
      </c>
      <c r="B17" s="73"/>
      <c r="C17" s="74"/>
      <c r="D17" s="73"/>
      <c r="E17" s="75"/>
      <c r="F17" s="75"/>
      <c r="G17" s="76" t="str">
        <f t="shared" si="0"/>
        <v/>
      </c>
      <c r="H17" s="77"/>
      <c r="I17" s="78"/>
      <c r="J17" s="78"/>
      <c r="K17" s="78"/>
      <c r="L17" s="78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9"/>
      <c r="AK17" s="42" t="str">
        <f t="shared" si="1"/>
        <v/>
      </c>
      <c r="AM17" s="33"/>
    </row>
    <row r="18" spans="1:39" s="31" customFormat="1" x14ac:dyDescent="0.35">
      <c r="A18" s="72">
        <f>ROW()-14</f>
        <v>4</v>
      </c>
      <c r="B18" s="73"/>
      <c r="C18" s="74"/>
      <c r="D18" s="73"/>
      <c r="E18" s="75"/>
      <c r="F18" s="75"/>
      <c r="G18" s="76" t="str">
        <f t="shared" si="0"/>
        <v/>
      </c>
      <c r="H18" s="77"/>
      <c r="I18" s="78"/>
      <c r="J18" s="78"/>
      <c r="K18" s="78"/>
      <c r="L18" s="78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9"/>
      <c r="AK18" s="42" t="str">
        <f t="shared" si="1"/>
        <v/>
      </c>
      <c r="AM18" s="33"/>
    </row>
    <row r="19" spans="1:39" s="31" customFormat="1" x14ac:dyDescent="0.35">
      <c r="A19" s="72">
        <f>ROW()-14</f>
        <v>5</v>
      </c>
      <c r="B19" s="73"/>
      <c r="C19" s="74"/>
      <c r="D19" s="73"/>
      <c r="E19" s="75"/>
      <c r="F19" s="75"/>
      <c r="G19" s="76" t="str">
        <f t="shared" si="0"/>
        <v/>
      </c>
      <c r="H19" s="77"/>
      <c r="I19" s="78"/>
      <c r="J19" s="78"/>
      <c r="K19" s="78"/>
      <c r="L19" s="78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9"/>
      <c r="AK19" s="42" t="str">
        <f t="shared" si="1"/>
        <v/>
      </c>
      <c r="AM19" s="33"/>
    </row>
    <row r="20" spans="1:39" s="31" customFormat="1" x14ac:dyDescent="0.35">
      <c r="A20" s="72">
        <f t="shared" ref="A20:A28" si="3">ROW()-14</f>
        <v>6</v>
      </c>
      <c r="B20" s="73"/>
      <c r="C20" s="74"/>
      <c r="D20" s="73"/>
      <c r="E20" s="75"/>
      <c r="F20" s="75"/>
      <c r="G20" s="76" t="str">
        <f t="shared" ref="G20:G28" si="4">IF($F20="","",($F20-$E20)+1)</f>
        <v/>
      </c>
      <c r="H20" s="77"/>
      <c r="I20" s="78"/>
      <c r="J20" s="78"/>
      <c r="K20" s="78"/>
      <c r="L20" s="78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9"/>
      <c r="AK20" s="42" t="str">
        <f t="shared" si="1"/>
        <v/>
      </c>
      <c r="AM20" s="33"/>
    </row>
    <row r="21" spans="1:39" s="31" customFormat="1" x14ac:dyDescent="0.35">
      <c r="A21" s="72">
        <f t="shared" si="3"/>
        <v>7</v>
      </c>
      <c r="B21" s="73"/>
      <c r="C21" s="74"/>
      <c r="D21" s="73"/>
      <c r="E21" s="75"/>
      <c r="F21" s="75"/>
      <c r="G21" s="76" t="str">
        <f t="shared" si="4"/>
        <v/>
      </c>
      <c r="H21" s="77"/>
      <c r="I21" s="78"/>
      <c r="J21" s="78"/>
      <c r="K21" s="78"/>
      <c r="L21" s="78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9"/>
      <c r="AK21" s="42" t="str">
        <f t="shared" si="1"/>
        <v/>
      </c>
      <c r="AM21" s="33"/>
    </row>
    <row r="22" spans="1:39" s="31" customFormat="1" x14ac:dyDescent="0.35">
      <c r="A22" s="72">
        <f t="shared" si="3"/>
        <v>8</v>
      </c>
      <c r="B22" s="73"/>
      <c r="C22" s="74"/>
      <c r="D22" s="73"/>
      <c r="E22" s="75"/>
      <c r="F22" s="75"/>
      <c r="G22" s="76" t="str">
        <f t="shared" si="4"/>
        <v/>
      </c>
      <c r="H22" s="77"/>
      <c r="I22" s="78"/>
      <c r="J22" s="78"/>
      <c r="K22" s="78"/>
      <c r="L22" s="78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9"/>
      <c r="AK22" s="42" t="str">
        <f t="shared" si="1"/>
        <v/>
      </c>
      <c r="AM22" s="33"/>
    </row>
    <row r="23" spans="1:39" s="31" customFormat="1" x14ac:dyDescent="0.35">
      <c r="A23" s="72">
        <f t="shared" si="3"/>
        <v>9</v>
      </c>
      <c r="B23" s="73"/>
      <c r="C23" s="74"/>
      <c r="D23" s="73"/>
      <c r="E23" s="75"/>
      <c r="F23" s="75"/>
      <c r="G23" s="76" t="str">
        <f t="shared" si="4"/>
        <v/>
      </c>
      <c r="H23" s="77"/>
      <c r="I23" s="78"/>
      <c r="J23" s="78"/>
      <c r="K23" s="78"/>
      <c r="L23" s="78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9"/>
      <c r="AK23" s="42" t="str">
        <f t="shared" si="1"/>
        <v/>
      </c>
      <c r="AM23" s="33"/>
    </row>
    <row r="24" spans="1:39" s="31" customFormat="1" x14ac:dyDescent="0.35">
      <c r="A24" s="72">
        <f t="shared" si="3"/>
        <v>10</v>
      </c>
      <c r="B24" s="73"/>
      <c r="C24" s="74"/>
      <c r="D24" s="73"/>
      <c r="E24" s="75"/>
      <c r="F24" s="75"/>
      <c r="G24" s="76" t="str">
        <f t="shared" si="4"/>
        <v/>
      </c>
      <c r="H24" s="77"/>
      <c r="I24" s="78"/>
      <c r="J24" s="78"/>
      <c r="K24" s="78"/>
      <c r="L24" s="78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9"/>
      <c r="AK24" s="42" t="str">
        <f t="shared" si="1"/>
        <v/>
      </c>
      <c r="AM24" s="33"/>
    </row>
    <row r="25" spans="1:39" s="31" customFormat="1" x14ac:dyDescent="0.35">
      <c r="A25" s="72">
        <f t="shared" si="3"/>
        <v>11</v>
      </c>
      <c r="B25" s="73"/>
      <c r="C25" s="74"/>
      <c r="D25" s="73"/>
      <c r="E25" s="75"/>
      <c r="F25" s="75"/>
      <c r="G25" s="76" t="str">
        <f t="shared" si="4"/>
        <v/>
      </c>
      <c r="H25" s="77"/>
      <c r="I25" s="78"/>
      <c r="J25" s="78"/>
      <c r="K25" s="78"/>
      <c r="L25" s="78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9"/>
      <c r="AK25" s="42" t="str">
        <f t="shared" si="1"/>
        <v/>
      </c>
      <c r="AM25" s="33"/>
    </row>
    <row r="26" spans="1:39" s="31" customFormat="1" x14ac:dyDescent="0.35">
      <c r="A26" s="72">
        <f t="shared" si="3"/>
        <v>12</v>
      </c>
      <c r="B26" s="73"/>
      <c r="C26" s="74"/>
      <c r="D26" s="73"/>
      <c r="E26" s="75"/>
      <c r="F26" s="75"/>
      <c r="G26" s="76" t="str">
        <f t="shared" si="4"/>
        <v/>
      </c>
      <c r="H26" s="77"/>
      <c r="I26" s="78"/>
      <c r="J26" s="78"/>
      <c r="K26" s="78"/>
      <c r="L26" s="78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9"/>
      <c r="AK26" s="42" t="str">
        <f t="shared" si="1"/>
        <v/>
      </c>
      <c r="AM26" s="33"/>
    </row>
    <row r="27" spans="1:39" s="31" customFormat="1" x14ac:dyDescent="0.35">
      <c r="A27" s="72">
        <f t="shared" si="3"/>
        <v>13</v>
      </c>
      <c r="B27" s="73"/>
      <c r="C27" s="74"/>
      <c r="D27" s="73"/>
      <c r="E27" s="75"/>
      <c r="F27" s="75"/>
      <c r="G27" s="76" t="str">
        <f t="shared" si="4"/>
        <v/>
      </c>
      <c r="H27" s="77"/>
      <c r="I27" s="78"/>
      <c r="J27" s="78"/>
      <c r="K27" s="78"/>
      <c r="L27" s="78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9"/>
      <c r="AK27" s="42" t="str">
        <f t="shared" si="1"/>
        <v/>
      </c>
      <c r="AM27" s="33"/>
    </row>
    <row r="28" spans="1:39" s="31" customFormat="1" x14ac:dyDescent="0.35">
      <c r="A28" s="72">
        <f t="shared" si="3"/>
        <v>14</v>
      </c>
      <c r="B28" s="73"/>
      <c r="C28" s="74"/>
      <c r="D28" s="73"/>
      <c r="E28" s="75"/>
      <c r="F28" s="75"/>
      <c r="G28" s="76" t="str">
        <f t="shared" si="4"/>
        <v/>
      </c>
      <c r="H28" s="77"/>
      <c r="I28" s="78"/>
      <c r="J28" s="78"/>
      <c r="K28" s="78"/>
      <c r="L28" s="78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9"/>
      <c r="AK28" s="42" t="str">
        <f t="shared" si="1"/>
        <v/>
      </c>
      <c r="AM28" s="33"/>
    </row>
    <row r="29" spans="1:39" s="31" customFormat="1" x14ac:dyDescent="0.35">
      <c r="A29" s="72">
        <f>ROW()-14</f>
        <v>15</v>
      </c>
      <c r="B29" s="73"/>
      <c r="C29" s="74"/>
      <c r="D29" s="73"/>
      <c r="E29" s="75"/>
      <c r="F29" s="75"/>
      <c r="G29" s="76" t="str">
        <f t="shared" si="0"/>
        <v/>
      </c>
      <c r="H29" s="77"/>
      <c r="I29" s="78"/>
      <c r="J29" s="78"/>
      <c r="K29" s="78"/>
      <c r="L29" s="78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9"/>
      <c r="AK29" s="42" t="str">
        <f t="shared" si="1"/>
        <v/>
      </c>
      <c r="AM29" s="33"/>
    </row>
    <row r="30" spans="1:39" s="31" customFormat="1" x14ac:dyDescent="0.35">
      <c r="A30" s="64">
        <f t="shared" si="2"/>
        <v>16</v>
      </c>
      <c r="B30" s="65" t="s">
        <v>47</v>
      </c>
      <c r="C30" s="66"/>
      <c r="D30" s="67"/>
      <c r="E30" s="68"/>
      <c r="F30" s="68"/>
      <c r="G30" s="69" t="str">
        <f t="shared" si="0"/>
        <v/>
      </c>
      <c r="H30" s="70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71"/>
      <c r="AK30" s="43" t="str">
        <f t="shared" si="1"/>
        <v/>
      </c>
      <c r="AM30" s="33"/>
    </row>
    <row r="31" spans="1:39" s="31" customFormat="1" x14ac:dyDescent="0.35">
      <c r="A31" s="72">
        <f t="shared" si="2"/>
        <v>17</v>
      </c>
      <c r="B31" s="73" t="s">
        <v>46</v>
      </c>
      <c r="C31" s="74"/>
      <c r="D31" s="73"/>
      <c r="E31" s="75"/>
      <c r="F31" s="75"/>
      <c r="G31" s="76" t="str">
        <f t="shared" si="0"/>
        <v/>
      </c>
      <c r="H31" s="77"/>
      <c r="I31" s="78"/>
      <c r="J31" s="78"/>
      <c r="K31" s="78"/>
      <c r="L31" s="78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9"/>
      <c r="AK31" s="42" t="str">
        <f t="shared" si="1"/>
        <v/>
      </c>
      <c r="AM31" s="33"/>
    </row>
    <row r="32" spans="1:39" s="31" customFormat="1" x14ac:dyDescent="0.35">
      <c r="A32" s="72">
        <f t="shared" si="2"/>
        <v>18</v>
      </c>
      <c r="B32" s="73"/>
      <c r="C32" s="74"/>
      <c r="D32" s="73"/>
      <c r="E32" s="75"/>
      <c r="F32" s="75"/>
      <c r="G32" s="76" t="str">
        <f t="shared" si="0"/>
        <v/>
      </c>
      <c r="H32" s="77"/>
      <c r="I32" s="78"/>
      <c r="J32" s="78"/>
      <c r="K32" s="78"/>
      <c r="L32" s="78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9"/>
      <c r="AK32" s="42" t="str">
        <f t="shared" si="1"/>
        <v/>
      </c>
      <c r="AM32" s="33"/>
    </row>
    <row r="33" spans="1:39" s="31" customFormat="1" x14ac:dyDescent="0.35">
      <c r="A33" s="72">
        <f t="shared" ref="A33:A44" si="5">ROW()-14</f>
        <v>19</v>
      </c>
      <c r="B33" s="73"/>
      <c r="C33" s="74"/>
      <c r="D33" s="73"/>
      <c r="E33" s="75"/>
      <c r="F33" s="75"/>
      <c r="G33" s="76" t="str">
        <f t="shared" ref="G33:G44" si="6">IF($F33="","",($F33-$E33)+1)</f>
        <v/>
      </c>
      <c r="H33" s="77"/>
      <c r="I33" s="78"/>
      <c r="J33" s="78"/>
      <c r="K33" s="78"/>
      <c r="L33" s="78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9"/>
      <c r="AK33" s="42" t="str">
        <f t="shared" si="1"/>
        <v/>
      </c>
      <c r="AM33" s="33"/>
    </row>
    <row r="34" spans="1:39" s="31" customFormat="1" x14ac:dyDescent="0.35">
      <c r="A34" s="72">
        <f t="shared" si="5"/>
        <v>20</v>
      </c>
      <c r="B34" s="73"/>
      <c r="C34" s="74"/>
      <c r="D34" s="73"/>
      <c r="E34" s="75"/>
      <c r="F34" s="75"/>
      <c r="G34" s="76" t="str">
        <f t="shared" si="6"/>
        <v/>
      </c>
      <c r="H34" s="77"/>
      <c r="I34" s="78"/>
      <c r="J34" s="78"/>
      <c r="K34" s="78"/>
      <c r="L34" s="78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9"/>
      <c r="AK34" s="42" t="str">
        <f t="shared" si="1"/>
        <v/>
      </c>
      <c r="AM34" s="33"/>
    </row>
    <row r="35" spans="1:39" s="31" customFormat="1" x14ac:dyDescent="0.35">
      <c r="A35" s="72">
        <f t="shared" si="5"/>
        <v>21</v>
      </c>
      <c r="B35" s="73"/>
      <c r="C35" s="74"/>
      <c r="D35" s="73"/>
      <c r="E35" s="75"/>
      <c r="F35" s="75"/>
      <c r="G35" s="76" t="str">
        <f t="shared" si="6"/>
        <v/>
      </c>
      <c r="H35" s="77"/>
      <c r="I35" s="78"/>
      <c r="J35" s="78"/>
      <c r="K35" s="78"/>
      <c r="L35" s="78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9"/>
      <c r="AK35" s="42" t="str">
        <f t="shared" si="1"/>
        <v/>
      </c>
      <c r="AM35" s="33"/>
    </row>
    <row r="36" spans="1:39" s="31" customFormat="1" x14ac:dyDescent="0.35">
      <c r="A36" s="72">
        <f t="shared" si="5"/>
        <v>22</v>
      </c>
      <c r="B36" s="73"/>
      <c r="C36" s="74"/>
      <c r="D36" s="73"/>
      <c r="E36" s="75"/>
      <c r="F36" s="75"/>
      <c r="G36" s="76" t="str">
        <f t="shared" si="6"/>
        <v/>
      </c>
      <c r="H36" s="77"/>
      <c r="I36" s="78"/>
      <c r="J36" s="78"/>
      <c r="K36" s="78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9"/>
      <c r="AK36" s="42" t="str">
        <f t="shared" si="1"/>
        <v/>
      </c>
      <c r="AM36" s="33"/>
    </row>
    <row r="37" spans="1:39" s="31" customFormat="1" x14ac:dyDescent="0.35">
      <c r="A37" s="72">
        <f t="shared" si="5"/>
        <v>23</v>
      </c>
      <c r="B37" s="73"/>
      <c r="C37" s="74"/>
      <c r="D37" s="73"/>
      <c r="E37" s="75"/>
      <c r="F37" s="75"/>
      <c r="G37" s="76" t="str">
        <f t="shared" si="6"/>
        <v/>
      </c>
      <c r="H37" s="77"/>
      <c r="I37" s="78"/>
      <c r="J37" s="78"/>
      <c r="K37" s="78"/>
      <c r="L37" s="78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9"/>
      <c r="AK37" s="42" t="str">
        <f t="shared" si="1"/>
        <v/>
      </c>
      <c r="AM37" s="33"/>
    </row>
    <row r="38" spans="1:39" s="31" customFormat="1" x14ac:dyDescent="0.35">
      <c r="A38" s="72">
        <f t="shared" si="5"/>
        <v>24</v>
      </c>
      <c r="B38" s="73"/>
      <c r="C38" s="74"/>
      <c r="D38" s="73"/>
      <c r="E38" s="75"/>
      <c r="F38" s="75"/>
      <c r="G38" s="76" t="str">
        <f t="shared" si="6"/>
        <v/>
      </c>
      <c r="H38" s="77"/>
      <c r="I38" s="78"/>
      <c r="J38" s="78"/>
      <c r="K38" s="78"/>
      <c r="L38" s="78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9"/>
      <c r="AK38" s="42" t="str">
        <f t="shared" si="1"/>
        <v/>
      </c>
      <c r="AM38" s="33"/>
    </row>
    <row r="39" spans="1:39" s="31" customFormat="1" x14ac:dyDescent="0.35">
      <c r="A39" s="72">
        <f t="shared" si="5"/>
        <v>25</v>
      </c>
      <c r="B39" s="73"/>
      <c r="C39" s="74"/>
      <c r="D39" s="73"/>
      <c r="E39" s="75"/>
      <c r="F39" s="75"/>
      <c r="G39" s="76" t="str">
        <f t="shared" si="6"/>
        <v/>
      </c>
      <c r="H39" s="77"/>
      <c r="I39" s="78"/>
      <c r="J39" s="78"/>
      <c r="K39" s="78"/>
      <c r="L39" s="78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9"/>
      <c r="AK39" s="42" t="str">
        <f t="shared" si="1"/>
        <v/>
      </c>
      <c r="AM39" s="33"/>
    </row>
    <row r="40" spans="1:39" s="31" customFormat="1" x14ac:dyDescent="0.35">
      <c r="A40" s="72">
        <f t="shared" si="5"/>
        <v>26</v>
      </c>
      <c r="B40" s="73"/>
      <c r="C40" s="74"/>
      <c r="D40" s="73"/>
      <c r="E40" s="75"/>
      <c r="F40" s="75"/>
      <c r="G40" s="76" t="str">
        <f t="shared" si="6"/>
        <v/>
      </c>
      <c r="H40" s="77"/>
      <c r="I40" s="78"/>
      <c r="J40" s="78"/>
      <c r="K40" s="78"/>
      <c r="L40" s="78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9"/>
      <c r="AK40" s="42" t="str">
        <f t="shared" si="1"/>
        <v/>
      </c>
      <c r="AM40" s="33"/>
    </row>
    <row r="41" spans="1:39" s="31" customFormat="1" x14ac:dyDescent="0.35">
      <c r="A41" s="72">
        <f t="shared" si="5"/>
        <v>27</v>
      </c>
      <c r="B41" s="73"/>
      <c r="C41" s="74"/>
      <c r="D41" s="73"/>
      <c r="E41" s="75"/>
      <c r="F41" s="75"/>
      <c r="G41" s="76" t="str">
        <f t="shared" si="6"/>
        <v/>
      </c>
      <c r="H41" s="77"/>
      <c r="I41" s="78"/>
      <c r="J41" s="78"/>
      <c r="K41" s="78"/>
      <c r="L41" s="78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9"/>
      <c r="AK41" s="42" t="str">
        <f t="shared" si="1"/>
        <v/>
      </c>
      <c r="AM41" s="33"/>
    </row>
    <row r="42" spans="1:39" s="31" customFormat="1" x14ac:dyDescent="0.35">
      <c r="A42" s="72">
        <f t="shared" si="5"/>
        <v>28</v>
      </c>
      <c r="B42" s="73"/>
      <c r="C42" s="74"/>
      <c r="D42" s="73"/>
      <c r="E42" s="75"/>
      <c r="F42" s="75"/>
      <c r="G42" s="76" t="str">
        <f t="shared" si="6"/>
        <v/>
      </c>
      <c r="H42" s="77"/>
      <c r="I42" s="78"/>
      <c r="J42" s="78"/>
      <c r="K42" s="78"/>
      <c r="L42" s="78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9"/>
      <c r="AK42" s="42" t="str">
        <f t="shared" si="1"/>
        <v/>
      </c>
      <c r="AM42" s="33"/>
    </row>
    <row r="43" spans="1:39" s="31" customFormat="1" x14ac:dyDescent="0.35">
      <c r="A43" s="72">
        <f t="shared" si="5"/>
        <v>29</v>
      </c>
      <c r="B43" s="73"/>
      <c r="C43" s="74"/>
      <c r="D43" s="73"/>
      <c r="E43" s="75"/>
      <c r="F43" s="75"/>
      <c r="G43" s="76" t="str">
        <f t="shared" si="6"/>
        <v/>
      </c>
      <c r="H43" s="77"/>
      <c r="I43" s="78"/>
      <c r="J43" s="78"/>
      <c r="K43" s="78"/>
      <c r="L43" s="78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9"/>
      <c r="AK43" s="42" t="str">
        <f t="shared" si="1"/>
        <v/>
      </c>
      <c r="AM43" s="33"/>
    </row>
    <row r="44" spans="1:39" s="31" customFormat="1" x14ac:dyDescent="0.35">
      <c r="A44" s="72">
        <f t="shared" si="5"/>
        <v>30</v>
      </c>
      <c r="B44" s="73"/>
      <c r="C44" s="74"/>
      <c r="D44" s="73"/>
      <c r="E44" s="75"/>
      <c r="F44" s="75"/>
      <c r="G44" s="76" t="str">
        <f t="shared" si="6"/>
        <v/>
      </c>
      <c r="H44" s="77"/>
      <c r="I44" s="78"/>
      <c r="J44" s="78"/>
      <c r="K44" s="78"/>
      <c r="L44" s="78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9"/>
      <c r="AK44" s="42" t="str">
        <f t="shared" si="1"/>
        <v/>
      </c>
      <c r="AM44" s="33"/>
    </row>
    <row r="45" spans="1:39" s="32" customFormat="1" x14ac:dyDescent="0.35">
      <c r="A45" s="80"/>
      <c r="B45" s="81"/>
      <c r="C45" s="82"/>
      <c r="D45" s="81"/>
      <c r="E45" s="83"/>
      <c r="F45" s="83"/>
      <c r="G45" s="84" t="str">
        <f t="shared" si="0"/>
        <v/>
      </c>
      <c r="H45" s="85"/>
      <c r="I45" s="86"/>
      <c r="J45" s="86"/>
      <c r="K45" s="86"/>
      <c r="L45" s="86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7"/>
      <c r="AK45" s="41" t="str">
        <f t="shared" si="1"/>
        <v/>
      </c>
      <c r="AM45" s="38"/>
    </row>
    <row r="46" spans="1:39" x14ac:dyDescent="0.35">
      <c r="C46" s="3"/>
      <c r="D46" s="34"/>
      <c r="E46" s="60"/>
      <c r="F46" s="60"/>
    </row>
  </sheetData>
  <sheetProtection algorithmName="SHA-512" hashValue="rkDs+c7n5321oFaRsVOFker31tlLMw3X3n4OFC57syTdkd/MxZYDrGeRQzwEVnSMWM/eOmACAyxwy0WA0fxZ6A==" saltValue="VIyQtezR31GaQeuIPf5u2A==" spinCount="100000" sheet="1" insertRows="0" deleteRows="0" selectLockedCells="1"/>
  <mergeCells count="22">
    <mergeCell ref="A1:AJ1"/>
    <mergeCell ref="A2:AJ2"/>
    <mergeCell ref="D11:D12"/>
    <mergeCell ref="F11:F12"/>
    <mergeCell ref="G11:G12"/>
    <mergeCell ref="L9:M9"/>
    <mergeCell ref="H10:N10"/>
    <mergeCell ref="B11:B12"/>
    <mergeCell ref="O9:P9"/>
    <mergeCell ref="H9:J9"/>
    <mergeCell ref="V5:AC5"/>
    <mergeCell ref="AC10:AI10"/>
    <mergeCell ref="AJ10:AJ12"/>
    <mergeCell ref="V3:Y3"/>
    <mergeCell ref="V4:AC4"/>
    <mergeCell ref="E11:E12"/>
    <mergeCell ref="O10:U10"/>
    <mergeCell ref="V10:AB10"/>
    <mergeCell ref="A11:A12"/>
    <mergeCell ref="C11:C12"/>
    <mergeCell ref="A5:B10"/>
    <mergeCell ref="A3:B4"/>
  </mergeCells>
  <conditionalFormatting sqref="D3:D7 V3:V5 L9">
    <cfRule type="containsBlanks" dxfId="52" priority="27">
      <formula>LEN(TRIM(D3))=0</formula>
    </cfRule>
  </conditionalFormatting>
  <conditionalFormatting sqref="A3">
    <cfRule type="cellIs" dxfId="51" priority="22" operator="equal">
      <formula>"[Enter General Contractor Name]"</formula>
    </cfRule>
  </conditionalFormatting>
  <conditionalFormatting sqref="A5">
    <cfRule type="cellIs" dxfId="50" priority="21" operator="equal">
      <formula>"[Insert GC company logo if desired. Erase this text to clear]"</formula>
    </cfRule>
  </conditionalFormatting>
  <conditionalFormatting sqref="V4">
    <cfRule type="cellIs" dxfId="49" priority="16" operator="equal">
      <formula>"[Enter Superintendent/PM/Scheduler Name]"</formula>
    </cfRule>
  </conditionalFormatting>
  <conditionalFormatting sqref="V3">
    <cfRule type="cellIs" dxfId="48" priority="15" operator="equal">
      <formula>"[Enter date]"</formula>
    </cfRule>
  </conditionalFormatting>
  <conditionalFormatting sqref="G14:G45">
    <cfRule type="expression" dxfId="47" priority="14">
      <formula>$G14&lt;&gt;$AK14</formula>
    </cfRule>
  </conditionalFormatting>
  <conditionalFormatting sqref="B14:B45">
    <cfRule type="expression" dxfId="46" priority="1">
      <formula>COUNTIF($H14:$AI14,"C")&gt;0</formula>
    </cfRule>
  </conditionalFormatting>
  <conditionalFormatting sqref="H14:AJ45">
    <cfRule type="cellIs" dxfId="45" priority="4" operator="equal">
      <formula>"C"</formula>
    </cfRule>
    <cfRule type="cellIs" dxfId="44" priority="7" operator="equal">
      <formula>"I"</formula>
    </cfRule>
    <cfRule type="cellIs" dxfId="43" priority="11" operator="equal">
      <formula>"WD"</formula>
    </cfRule>
    <cfRule type="cellIs" dxfId="42" priority="12" operator="equal">
      <formula>"H"</formula>
    </cfRule>
  </conditionalFormatting>
  <conditionalFormatting sqref="H14:AI45">
    <cfRule type="expression" dxfId="41" priority="13">
      <formula>OR(H$11="Sat",H$11="Sun")</formula>
    </cfRule>
  </conditionalFormatting>
  <conditionalFormatting sqref="L9">
    <cfRule type="expression" dxfId="40" priority="32">
      <formula>$H$8&lt;&gt;""</formula>
    </cfRule>
  </conditionalFormatting>
  <conditionalFormatting sqref="H11:AI45">
    <cfRule type="expression" dxfId="39" priority="122">
      <formula>COUNTIF(H$14:H$45,"H")&gt;0</formula>
    </cfRule>
  </conditionalFormatting>
  <dataValidations count="5">
    <dataValidation allowBlank="1" showInputMessage="1" showErrorMessage="1" errorTitle="Restricted Cell" error="Cell is restricted and cannot be modified." sqref="A45 AK14:AK45"/>
    <dataValidation type="list" allowBlank="1" showInputMessage="1" showErrorMessage="1" sqref="D3">
      <formula1>$AK$1:$AK$10</formula1>
    </dataValidation>
    <dataValidation type="custom" allowBlank="1" showInputMessage="1" showErrorMessage="1" errorTitle="Restricted Cell" error="Cell is restricted and cannot be modified." sqref="A14:A44 G14:G45">
      <formula1>""</formula1>
    </dataValidation>
    <dataValidation type="list" allowBlank="1" showInputMessage="1" showErrorMessage="1" errorTitle="Restricted Cell" error="Cell is restricted and cannot be modified." sqref="H14:AI45">
      <formula1>"C,X,P,I,WD,H"</formula1>
    </dataValidation>
    <dataValidation allowBlank="1" showInputMessage="1" showErrorMessage="1" promptTitle="Note:" prompt="Copy and paste this row (from Column A to Column AJ) _x000a_when adding more categories below" sqref="B14"/>
  </dataValidations>
  <printOptions horizontalCentered="1"/>
  <pageMargins left="0.25" right="0.25" top="0.75" bottom="0.75" header="0.3" footer="0.3"/>
  <pageSetup scale="51" fitToHeight="0" orientation="landscape" r:id="rId1"/>
  <headerFooter>
    <oddFooter>&amp;LForm CP-0400&amp;C&amp;P of &amp;N&amp;R&amp;8Original Issue 03/08/2021
Print Date: 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4WRS</vt:lpstr>
      <vt:lpstr>'4WRS'!Print_Area</vt:lpstr>
      <vt:lpstr>'4WRS'!Print_Titles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David</dc:creator>
  <cp:lastModifiedBy>Ulysses Gatdula</cp:lastModifiedBy>
  <cp:lastPrinted>2021-03-05T17:22:50Z</cp:lastPrinted>
  <dcterms:created xsi:type="dcterms:W3CDTF">2021-02-04T19:42:27Z</dcterms:created>
  <dcterms:modified xsi:type="dcterms:W3CDTF">2021-03-19T21:36:40Z</dcterms:modified>
</cp:coreProperties>
</file>